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5" activeTab="0"/>
  </bookViews>
  <sheets>
    <sheet name="Kategorie" sheetId="1" r:id="rId1"/>
    <sheet name="Kat." sheetId="2" r:id="rId2"/>
    <sheet name="RN ZBPM" sheetId="3" r:id="rId3"/>
    <sheet name="RN ZBPZ" sheetId="4" r:id="rId4"/>
    <sheet name="Body ZBP" sheetId="5" r:id="rId5"/>
    <sheet name="Prepocty" sheetId="6" r:id="rId6"/>
  </sheets>
  <definedNames>
    <definedName name="_xlnm.Print_Area" localSheetId="4">'Body ZBP'!$A$1:$B$21</definedName>
    <definedName name="_xlnm.Print_Area" localSheetId="1">'Kat.'!$A$1:$C$15</definedName>
    <definedName name="_xlnm.Print_Area" localSheetId="0">'Kategorie'!$A$1:$K$103</definedName>
    <definedName name="_xlnm.Print_Titles" localSheetId="0">'Kategorie'!$3:$4</definedName>
    <definedName name="_xlnm.Print_Area" localSheetId="2">'RN ZBPM'!$A$1:$C$115</definedName>
    <definedName name="_xlnm.Print_Area" localSheetId="3">'RN ZBPZ'!$A$1:$C$125</definedName>
    <definedName name="Excel_BuiltIn_Print_Area5">#REF!</definedName>
    <definedName name="Excel_BuiltIn_Print_Titles1">#REF!</definedName>
    <definedName name="Excel_BuiltIn_Print_Titles_1">'Kategorie'!$A$3:$IU$4</definedName>
    <definedName name="Excel_BuiltIn_Print_Area_4">#REF!</definedName>
    <definedName name="Excel_BuiltIn_Print_Area_5">#REF!</definedName>
    <definedName name="Excel_BuiltIn_Print_Area_8">#REF!</definedName>
    <definedName name="Excel_BuiltIn_Print_Titles_2">#REF!</definedName>
    <definedName name="Excel_BuiltIn_Print_Area_9">#REF!</definedName>
    <definedName name="Excel_BuiltIn_Print_Area_10">#REF!</definedName>
    <definedName name="Excel_BuiltIn_Print_Area_11">#REF!</definedName>
    <definedName name="Excel_BuiltIn_Print_Area_81">#REF!</definedName>
    <definedName name="Excel_BuiltIn_Print_Area_8_1">#REF!</definedName>
    <definedName name="Excel_BuiltIn_Print_Area_8_11">#REF!</definedName>
    <definedName name="Excel_BuiltIn_Print_Area_91">#REF!</definedName>
    <definedName name="Excel_BuiltIn_Print_Area_101">#REF!</definedName>
    <definedName name="Excel_BuiltIn_Print_Area_11_1">#REF!</definedName>
    <definedName name="Excel_BuiltIn_Print_Area_8_1_1">#REF!</definedName>
    <definedName name="Excel_BuiltIn_Print_Area_8_1_11">#REF!</definedName>
  </definedNames>
  <calcPr fullCalcOnLoad="1"/>
</workbook>
</file>

<file path=xl/sharedStrings.xml><?xml version="1.0" encoding="utf-8"?>
<sst xmlns="http://schemas.openxmlformats.org/spreadsheetml/2006/main" count="617" uniqueCount="284">
  <si>
    <t>Krumlovský běh - 27. ročník</t>
  </si>
  <si>
    <t>km</t>
  </si>
  <si>
    <t xml:space="preserve"> </t>
  </si>
  <si>
    <t>Výsledky kategorie</t>
  </si>
  <si>
    <t>Poř.</t>
  </si>
  <si>
    <t>St. číslo</t>
  </si>
  <si>
    <t>Příjmení</t>
  </si>
  <si>
    <t>Jméno</t>
  </si>
  <si>
    <t>Klub</t>
  </si>
  <si>
    <t>RN</t>
  </si>
  <si>
    <t>Kat.</t>
  </si>
  <si>
    <t>Kat. ZBP</t>
  </si>
  <si>
    <t>Čas</t>
  </si>
  <si>
    <t>Body ZBP</t>
  </si>
  <si>
    <t>Čas na 1km</t>
  </si>
  <si>
    <t>SOURAL</t>
  </si>
  <si>
    <t>Lukáš</t>
  </si>
  <si>
    <t>Orel Židenice</t>
  </si>
  <si>
    <t>JAKŮBEK</t>
  </si>
  <si>
    <t>Michael</t>
  </si>
  <si>
    <t>TJ Spartak Třebíč</t>
  </si>
  <si>
    <t>HRUBÝ</t>
  </si>
  <si>
    <t>Josef</t>
  </si>
  <si>
    <t>TJ Znojmo</t>
  </si>
  <si>
    <t>JURÁNEK</t>
  </si>
  <si>
    <t>Stanislav</t>
  </si>
  <si>
    <t>HOCHMAN</t>
  </si>
  <si>
    <t>Zdeněk</t>
  </si>
  <si>
    <t>SK ICA / Orel Blučina</t>
  </si>
  <si>
    <t>RYBNÍČEK</t>
  </si>
  <si>
    <t>Patrik</t>
  </si>
  <si>
    <t>NEZVEDA</t>
  </si>
  <si>
    <t>David</t>
  </si>
  <si>
    <t>PRIPUTEN</t>
  </si>
  <si>
    <t>Radek</t>
  </si>
  <si>
    <t>ŠRÁMEK</t>
  </si>
  <si>
    <t>Ondřej</t>
  </si>
  <si>
    <t>Lukov</t>
  </si>
  <si>
    <t>HAKEN</t>
  </si>
  <si>
    <t>Viktor</t>
  </si>
  <si>
    <t>KOPEČEK</t>
  </si>
  <si>
    <t>SRTG Moravský Krumlov</t>
  </si>
  <si>
    <t>BOGNER</t>
  </si>
  <si>
    <t>Tomáš</t>
  </si>
  <si>
    <t>Ac Moravský Krumlov</t>
  </si>
  <si>
    <t>STRÁŽNICKÝ</t>
  </si>
  <si>
    <t>Jan</t>
  </si>
  <si>
    <t>Orel Kuřim</t>
  </si>
  <si>
    <t>JELÍNEK</t>
  </si>
  <si>
    <t>Vojtěch</t>
  </si>
  <si>
    <t>Orel Moravský Krumlov</t>
  </si>
  <si>
    <t>ŠLAPANSKÝ</t>
  </si>
  <si>
    <t>Bronislav</t>
  </si>
  <si>
    <t>DŘEVOJAN</t>
  </si>
  <si>
    <t>Petr</t>
  </si>
  <si>
    <t>ŠTEFANÍK</t>
  </si>
  <si>
    <t>Martin</t>
  </si>
  <si>
    <t>Sokol Přísnotice</t>
  </si>
  <si>
    <t>VEČEŘA</t>
  </si>
  <si>
    <t>Miroslav</t>
  </si>
  <si>
    <t>Mokří Banditi</t>
  </si>
  <si>
    <t>OSPALÝ</t>
  </si>
  <si>
    <t>Filip</t>
  </si>
  <si>
    <t>AC Moravská Slavia Brno</t>
  </si>
  <si>
    <t>VINTRLIK</t>
  </si>
  <si>
    <t>Křepice</t>
  </si>
  <si>
    <t>NOVOTNÝ</t>
  </si>
  <si>
    <t>Daniel</t>
  </si>
  <si>
    <t>Cykloservis Moravský Krumlov</t>
  </si>
  <si>
    <t>KAZDA</t>
  </si>
  <si>
    <t>ČERMÁK</t>
  </si>
  <si>
    <t>Bedřich</t>
  </si>
  <si>
    <t>Atletic Třebíč</t>
  </si>
  <si>
    <t>VALA</t>
  </si>
  <si>
    <t>Robert</t>
  </si>
  <si>
    <t>HORÁK</t>
  </si>
  <si>
    <t>Orel Silůvky</t>
  </si>
  <si>
    <t>JIŘIKOVSKÝ</t>
  </si>
  <si>
    <t>Pavel</t>
  </si>
  <si>
    <t>Orel Rakšice</t>
  </si>
  <si>
    <t>JANČAŘÍK</t>
  </si>
  <si>
    <t>HALAS</t>
  </si>
  <si>
    <t>Orel Vyškov</t>
  </si>
  <si>
    <t>HLADKÝ</t>
  </si>
  <si>
    <t>Jiří</t>
  </si>
  <si>
    <t>DUŠEK</t>
  </si>
  <si>
    <t>OREL Dolní Dobrouč</t>
  </si>
  <si>
    <t>POKORNÝ</t>
  </si>
  <si>
    <t>Flexira</t>
  </si>
  <si>
    <t>DVOŘÁK</t>
  </si>
  <si>
    <t>FRÝBORT</t>
  </si>
  <si>
    <t>AK Rosice</t>
  </si>
  <si>
    <t>PROVAZNÍK</t>
  </si>
  <si>
    <t>STIX</t>
  </si>
  <si>
    <t>Vítězslav</t>
  </si>
  <si>
    <t>Kamil</t>
  </si>
  <si>
    <t>KRATOCHVÍL</t>
  </si>
  <si>
    <t>Atletik Třebíč</t>
  </si>
  <si>
    <t>ZÁLEŠÁK</t>
  </si>
  <si>
    <t>JANUŠKA</t>
  </si>
  <si>
    <t>Ivan</t>
  </si>
  <si>
    <t>Šanov</t>
  </si>
  <si>
    <t>MOTÁLEK</t>
  </si>
  <si>
    <t>NOVÁČEK</t>
  </si>
  <si>
    <t>SDH Čučice</t>
  </si>
  <si>
    <t>TRÁVNÍČEK</t>
  </si>
  <si>
    <t>Jaroslav</t>
  </si>
  <si>
    <t>AK Drnovice</t>
  </si>
  <si>
    <t>SKYBA</t>
  </si>
  <si>
    <t>MIKA</t>
  </si>
  <si>
    <t>Ivo</t>
  </si>
  <si>
    <t>Orel Obřany</t>
  </si>
  <si>
    <t>KUNC</t>
  </si>
  <si>
    <t>BŘEZNA</t>
  </si>
  <si>
    <t>KLUSÁČEK</t>
  </si>
  <si>
    <t>Rokytnice nad Rokytnou</t>
  </si>
  <si>
    <t>KUBÍČEK</t>
  </si>
  <si>
    <t>Relax Dobré Pole Orel Žďár nad Sázavou</t>
  </si>
  <si>
    <t>BRTNÍK</t>
  </si>
  <si>
    <t>ČÁP</t>
  </si>
  <si>
    <t>Bohuslav</t>
  </si>
  <si>
    <t>Orel Hradec Králové</t>
  </si>
  <si>
    <t>VACEK</t>
  </si>
  <si>
    <t>Vladimír</t>
  </si>
  <si>
    <t>Třbíč Poušov</t>
  </si>
  <si>
    <t>ŠIMEK</t>
  </si>
  <si>
    <t>Štefan</t>
  </si>
  <si>
    <t>ZOD Němčice nad Hanou</t>
  </si>
  <si>
    <t>BUBENÍK</t>
  </si>
  <si>
    <t>MAIXNER</t>
  </si>
  <si>
    <t>Václav</t>
  </si>
  <si>
    <t>Orel Čebín</t>
  </si>
  <si>
    <t>TOMÍŠEK</t>
  </si>
  <si>
    <t>Jindřich</t>
  </si>
  <si>
    <t>Orel Horní Moštěnice</t>
  </si>
  <si>
    <t>NAVRKALOVÁ</t>
  </si>
  <si>
    <t>Nikola</t>
  </si>
  <si>
    <t>EthicSport</t>
  </si>
  <si>
    <t>OPÁLKOVÁ</t>
  </si>
  <si>
    <t>Martina</t>
  </si>
  <si>
    <t>TJ Oslavany</t>
  </si>
  <si>
    <t>ŠVESTKOVÁ</t>
  </si>
  <si>
    <t>Soňa</t>
  </si>
  <si>
    <t>PODMANICKÁ</t>
  </si>
  <si>
    <t>Ivana</t>
  </si>
  <si>
    <t>Michaela</t>
  </si>
  <si>
    <t>KUNCOVÁ</t>
  </si>
  <si>
    <t>MATYÁŠOVÁ</t>
  </si>
  <si>
    <t>Jitka</t>
  </si>
  <si>
    <t>Eliška</t>
  </si>
  <si>
    <t>KARASOVÁ</t>
  </si>
  <si>
    <t>Barbora</t>
  </si>
  <si>
    <t>HALASOVÁ</t>
  </si>
  <si>
    <t>Veronika</t>
  </si>
  <si>
    <t>Sokol Přísnotice a Orel Šitbořice</t>
  </si>
  <si>
    <t>NEZVEDOVÁ</t>
  </si>
  <si>
    <t>Marie</t>
  </si>
  <si>
    <t>Svojkovice</t>
  </si>
  <si>
    <t>ZDAŘILOVÁ</t>
  </si>
  <si>
    <t>Zuzana</t>
  </si>
  <si>
    <t>DŘEVOJANOVÁ</t>
  </si>
  <si>
    <t>Monika</t>
  </si>
  <si>
    <t>KUCHAŘOVÁ</t>
  </si>
  <si>
    <t>Lucie</t>
  </si>
  <si>
    <t>Orel Domanín</t>
  </si>
  <si>
    <t>ZEJDOVÁ</t>
  </si>
  <si>
    <t>Eva</t>
  </si>
  <si>
    <t>JANČAŘÍKOVÁ</t>
  </si>
  <si>
    <t>Lenka</t>
  </si>
  <si>
    <t>HORÁKOVÁ</t>
  </si>
  <si>
    <t>Šárka</t>
  </si>
  <si>
    <t>FUČÍKOVÁ</t>
  </si>
  <si>
    <t>Hana</t>
  </si>
  <si>
    <t>Černín</t>
  </si>
  <si>
    <t>SVOBODOVÁ</t>
  </si>
  <si>
    <t>MAHELOVÁ</t>
  </si>
  <si>
    <t>KREIDLOVÁ</t>
  </si>
  <si>
    <t>MARYŠLEROVÁ</t>
  </si>
  <si>
    <t>ČERMÁKOVÁ</t>
  </si>
  <si>
    <t>Věra</t>
  </si>
  <si>
    <t>Karkulka</t>
  </si>
  <si>
    <t>VALÁŠKOVÁ</t>
  </si>
  <si>
    <t>Jana</t>
  </si>
  <si>
    <t>Žerotice</t>
  </si>
  <si>
    <t>SLABÁKOVÁ</t>
  </si>
  <si>
    <t>HLADKÁ</t>
  </si>
  <si>
    <t>Klára</t>
  </si>
  <si>
    <t>HEGROVÁ</t>
  </si>
  <si>
    <t>Ivona</t>
  </si>
  <si>
    <t>Hostěrádky - Rešov</t>
  </si>
  <si>
    <t>KRATOCHVÍLOVÁ</t>
  </si>
  <si>
    <t>Taťána</t>
  </si>
  <si>
    <t>Kupařovice</t>
  </si>
  <si>
    <t>KOCANDOVÁ</t>
  </si>
  <si>
    <t>HOLUBOVÁ</t>
  </si>
  <si>
    <t>Blížkovice</t>
  </si>
  <si>
    <t>POKORNÁ</t>
  </si>
  <si>
    <t>STRÁŽNICKÁ</t>
  </si>
  <si>
    <t>JUROŠKOVÁ</t>
  </si>
  <si>
    <t>Miluše</t>
  </si>
  <si>
    <t>HROZOVÁ</t>
  </si>
  <si>
    <t>Milena</t>
  </si>
  <si>
    <t>LRS a Orel Vyškov</t>
  </si>
  <si>
    <t>PLAŠILOVÁ</t>
  </si>
  <si>
    <t>Rozsah kategorií 2017 závod</t>
  </si>
  <si>
    <t>Muži do 39:</t>
  </si>
  <si>
    <t>(RN 1978 a mladší)</t>
  </si>
  <si>
    <t>MA</t>
  </si>
  <si>
    <t>Muži 40 – 49:</t>
  </si>
  <si>
    <t>(RN 1977 – 1968)</t>
  </si>
  <si>
    <t>MB</t>
  </si>
  <si>
    <t>Muži 50 – 59:</t>
  </si>
  <si>
    <t>(RN 1967 – 1958)</t>
  </si>
  <si>
    <t>MC</t>
  </si>
  <si>
    <t xml:space="preserve">Muži nad 60: </t>
  </si>
  <si>
    <t>(RN 1957- a méně)</t>
  </si>
  <si>
    <t>MD</t>
  </si>
  <si>
    <t>Ženy do 34</t>
  </si>
  <si>
    <t>(RN 1983 a mladší)</t>
  </si>
  <si>
    <t>ŽA</t>
  </si>
  <si>
    <t xml:space="preserve">Ženy nad 35 </t>
  </si>
  <si>
    <t>(RN 1982 a méně)</t>
  </si>
  <si>
    <t>ŽB</t>
  </si>
  <si>
    <t>Rozsah kategorií ZBP 2017/2018</t>
  </si>
  <si>
    <t>Ženy do 34:</t>
  </si>
  <si>
    <t>Ženy nad 35:</t>
  </si>
  <si>
    <t>Body ZBP podle pořadí</t>
  </si>
  <si>
    <t>14:55</t>
  </si>
  <si>
    <t>35:10</t>
  </si>
  <si>
    <t>40:26</t>
  </si>
  <si>
    <t>36:05</t>
  </si>
  <si>
    <t>38:34</t>
  </si>
  <si>
    <t>39:24</t>
  </si>
  <si>
    <t>37:04</t>
  </si>
  <si>
    <t>37:27</t>
  </si>
  <si>
    <t>38:08</t>
  </si>
  <si>
    <t>42:41</t>
  </si>
  <si>
    <t>44:00</t>
  </si>
  <si>
    <t>44:12</t>
  </si>
  <si>
    <t>48:54</t>
  </si>
  <si>
    <t>50:45</t>
  </si>
  <si>
    <t>54:30</t>
  </si>
  <si>
    <t>36:53</t>
  </si>
  <si>
    <t>39:55</t>
  </si>
  <si>
    <t>41:03</t>
  </si>
  <si>
    <t>41:42</t>
  </si>
  <si>
    <t>43:24</t>
  </si>
  <si>
    <t>44:54</t>
  </si>
  <si>
    <t>45:50</t>
  </si>
  <si>
    <t>36:50</t>
  </si>
  <si>
    <t>40:39</t>
  </si>
  <si>
    <t>42:26</t>
  </si>
  <si>
    <t>43:25</t>
  </si>
  <si>
    <t>44:09</t>
  </si>
  <si>
    <t>45:09</t>
  </si>
  <si>
    <t>46:43</t>
  </si>
  <si>
    <t>47:27</t>
  </si>
  <si>
    <t>47:46</t>
  </si>
  <si>
    <t>52:51</t>
  </si>
  <si>
    <t>54:01</t>
  </si>
  <si>
    <t>47:48</t>
  </si>
  <si>
    <t>54:11</t>
  </si>
  <si>
    <t>1:01:23</t>
  </si>
  <si>
    <t>1:02:44</t>
  </si>
  <si>
    <t>53:01</t>
  </si>
  <si>
    <t>54:52</t>
  </si>
  <si>
    <t>35:35</t>
  </si>
  <si>
    <t>30:04</t>
  </si>
  <si>
    <t>30:51</t>
  </si>
  <si>
    <t>31:39</t>
  </si>
  <si>
    <t>34:37</t>
  </si>
  <si>
    <t>35:57</t>
  </si>
  <si>
    <t>40:22</t>
  </si>
  <si>
    <t>29:57</t>
  </si>
  <si>
    <t>31:25</t>
  </si>
  <si>
    <t>31:35</t>
  </si>
  <si>
    <t>34:08</t>
  </si>
  <si>
    <t>35:56</t>
  </si>
  <si>
    <t>36:33</t>
  </si>
  <si>
    <t>37:18</t>
  </si>
  <si>
    <t>37:19</t>
  </si>
  <si>
    <t>37:41</t>
  </si>
  <si>
    <t>39:40</t>
  </si>
  <si>
    <t>41:07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</si>
</sst>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/YYYY"/>
    <numFmt numFmtId="166" formatCode="D/M/YYYY"/>
    <numFmt numFmtId="167" formatCode="@"/>
    <numFmt numFmtId="168" formatCode="#,##0"/>
    <numFmt numFmtId="169" formatCode="HH:MM:SS"/>
    <numFmt numFmtId="170" formatCode="MM:SS;@"/>
    <numFmt numFmtId="171" formatCode="[H]:MM:SS"/>
    <numFmt numFmtId="172" formatCode="MM:SS.00"/>
  </numFmts>
  <fonts count="23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Arial CE"/>
      <family val="2"/>
    </font>
    <font>
      <b/>
      <sz val="13"/>
      <color indexed="8"/>
      <name val="Arial CE"/>
      <family val="2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0"/>
      <color indexed="30"/>
      <name val="Arial CE"/>
      <family val="2"/>
    </font>
    <font>
      <b/>
      <sz val="24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10"/>
      <name val="Arial CE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6" fillId="0" borderId="0">
      <alignment/>
      <protection/>
    </xf>
  </cellStyleXfs>
  <cellXfs count="6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2" fillId="0" borderId="0" xfId="0" applyFont="1" applyBorder="1" applyAlignment="1">
      <alignment vertical="top" wrapText="1"/>
    </xf>
    <xf numFmtId="164" fontId="3" fillId="0" borderId="0" xfId="0" applyFont="1" applyBorder="1" applyAlignment="1">
      <alignment vertical="center" wrapText="1"/>
    </xf>
    <xf numFmtId="164" fontId="4" fillId="2" borderId="0" xfId="0" applyFont="1" applyFill="1" applyAlignment="1">
      <alignment/>
    </xf>
    <xf numFmtId="164" fontId="0" fillId="2" borderId="0" xfId="0" applyFill="1" applyAlignment="1">
      <alignment/>
    </xf>
    <xf numFmtId="165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4" fontId="0" fillId="2" borderId="0" xfId="0" applyFill="1" applyAlignment="1">
      <alignment horizontal="center"/>
    </xf>
    <xf numFmtId="164" fontId="5" fillId="2" borderId="0" xfId="0" applyFont="1" applyFill="1" applyAlignment="1">
      <alignment horizontal="center"/>
    </xf>
    <xf numFmtId="164" fontId="5" fillId="2" borderId="0" xfId="0" applyFont="1" applyFill="1" applyAlignment="1">
      <alignment/>
    </xf>
    <xf numFmtId="164" fontId="6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3" borderId="0" xfId="0" applyFill="1" applyAlignment="1">
      <alignment horizontal="center"/>
    </xf>
    <xf numFmtId="164" fontId="5" fillId="3" borderId="0" xfId="0" applyFont="1" applyFill="1" applyAlignment="1">
      <alignment/>
    </xf>
    <xf numFmtId="164" fontId="5" fillId="3" borderId="0" xfId="0" applyFont="1" applyFill="1" applyAlignment="1">
      <alignment horizontal="right"/>
    </xf>
    <xf numFmtId="164" fontId="7" fillId="3" borderId="0" xfId="0" applyFont="1" applyFill="1" applyAlignment="1">
      <alignment/>
    </xf>
    <xf numFmtId="164" fontId="2" fillId="0" borderId="1" xfId="0" applyFont="1" applyBorder="1" applyAlignment="1">
      <alignment horizontal="right" vertical="top" wrapText="1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center" vertical="top" wrapText="1"/>
    </xf>
    <xf numFmtId="164" fontId="7" fillId="0" borderId="0" xfId="0" applyFont="1" applyAlignment="1">
      <alignment vertical="top"/>
    </xf>
    <xf numFmtId="164" fontId="8" fillId="4" borderId="2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8" fillId="4" borderId="3" xfId="0" applyFont="1" applyFill="1" applyBorder="1" applyAlignment="1">
      <alignment/>
    </xf>
    <xf numFmtId="164" fontId="0" fillId="4" borderId="3" xfId="0" applyFill="1" applyBorder="1" applyAlignment="1">
      <alignment horizontal="center"/>
    </xf>
    <xf numFmtId="167" fontId="9" fillId="4" borderId="3" xfId="0" applyNumberFormat="1" applyFont="1" applyFill="1" applyBorder="1" applyAlignment="1">
      <alignment horizontal="right"/>
    </xf>
    <xf numFmtId="164" fontId="0" fillId="4" borderId="4" xfId="0" applyFill="1" applyBorder="1" applyAlignment="1">
      <alignment/>
    </xf>
    <xf numFmtId="164" fontId="8" fillId="0" borderId="5" xfId="0" applyFont="1" applyBorder="1" applyAlignment="1">
      <alignment/>
    </xf>
    <xf numFmtId="168" fontId="10" fillId="3" borderId="5" xfId="0" applyNumberFormat="1" applyFont="1" applyFill="1" applyBorder="1" applyAlignment="1">
      <alignment horizontal="right"/>
    </xf>
    <xf numFmtId="164" fontId="11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12" fillId="3" borderId="5" xfId="0" applyFont="1" applyFill="1" applyBorder="1" applyAlignment="1">
      <alignment horizontal="center"/>
    </xf>
    <xf numFmtId="164" fontId="12" fillId="0" borderId="5" xfId="0" applyFont="1" applyBorder="1" applyAlignment="1">
      <alignment horizontal="center"/>
    </xf>
    <xf numFmtId="169" fontId="0" fillId="0" borderId="5" xfId="0" applyNumberFormat="1" applyBorder="1" applyAlignment="1">
      <alignment horizontal="right"/>
    </xf>
    <xf numFmtId="170" fontId="1" fillId="0" borderId="5" xfId="0" applyNumberFormat="1" applyFont="1" applyBorder="1" applyAlignment="1">
      <alignment wrapText="1"/>
    </xf>
    <xf numFmtId="164" fontId="11" fillId="3" borderId="5" xfId="0" applyFont="1" applyFill="1" applyBorder="1" applyAlignment="1">
      <alignment/>
    </xf>
    <xf numFmtId="164" fontId="0" fillId="3" borderId="5" xfId="0" applyFont="1" applyFill="1" applyBorder="1" applyAlignment="1">
      <alignment/>
    </xf>
    <xf numFmtId="164" fontId="0" fillId="3" borderId="5" xfId="0" applyFont="1" applyFill="1" applyBorder="1" applyAlignment="1">
      <alignment horizontal="center"/>
    </xf>
    <xf numFmtId="168" fontId="0" fillId="4" borderId="3" xfId="0" applyNumberFormat="1" applyFill="1" applyBorder="1" applyAlignment="1">
      <alignment/>
    </xf>
    <xf numFmtId="168" fontId="0" fillId="2" borderId="0" xfId="0" applyNumberFormat="1" applyFill="1" applyAlignment="1">
      <alignment/>
    </xf>
    <xf numFmtId="165" fontId="0" fillId="2" borderId="0" xfId="0" applyFill="1" applyAlignment="1">
      <alignment/>
    </xf>
    <xf numFmtId="164" fontId="5" fillId="2" borderId="0" xfId="0" applyNumberFormat="1" applyFont="1" applyFill="1" applyAlignment="1">
      <alignment horizontal="center"/>
    </xf>
    <xf numFmtId="168" fontId="0" fillId="4" borderId="3" xfId="0" applyNumberFormat="1" applyFill="1" applyBorder="1" applyAlignment="1">
      <alignment horizontal="right"/>
    </xf>
    <xf numFmtId="164" fontId="13" fillId="5" borderId="5" xfId="0" applyFont="1" applyFill="1" applyBorder="1" applyAlignment="1">
      <alignment/>
    </xf>
    <xf numFmtId="164" fontId="14" fillId="5" borderId="5" xfId="0" applyFont="1" applyFill="1" applyBorder="1" applyAlignment="1">
      <alignment horizontal="right"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 horizontal="center"/>
    </xf>
    <xf numFmtId="164" fontId="14" fillId="0" borderId="8" xfId="0" applyFont="1" applyBorder="1" applyAlignment="1">
      <alignment horizontal="center"/>
    </xf>
    <xf numFmtId="164" fontId="0" fillId="0" borderId="9" xfId="0" applyFont="1" applyBorder="1" applyAlignment="1">
      <alignment/>
    </xf>
    <xf numFmtId="164" fontId="14" fillId="0" borderId="10" xfId="0" applyFont="1" applyBorder="1" applyAlignment="1">
      <alignment horizontal="center"/>
    </xf>
    <xf numFmtId="164" fontId="0" fillId="0" borderId="0" xfId="0" applyFont="1" applyAlignment="1">
      <alignment/>
    </xf>
    <xf numFmtId="164" fontId="11" fillId="5" borderId="5" xfId="0" applyFont="1" applyFill="1" applyBorder="1" applyAlignment="1">
      <alignment/>
    </xf>
    <xf numFmtId="164" fontId="0" fillId="5" borderId="5" xfId="0" applyFont="1" applyFill="1" applyBorder="1" applyAlignment="1">
      <alignment horizontal="left"/>
    </xf>
    <xf numFmtId="164" fontId="15" fillId="5" borderId="0" xfId="0" applyFont="1" applyFill="1" applyAlignment="1">
      <alignment horizontal="left"/>
    </xf>
    <xf numFmtId="164" fontId="0" fillId="5" borderId="0" xfId="0" applyFill="1" applyAlignment="1">
      <alignment/>
    </xf>
    <xf numFmtId="164" fontId="17" fillId="4" borderId="11" xfId="20" applyFont="1" applyFill="1" applyBorder="1">
      <alignment/>
      <protection/>
    </xf>
    <xf numFmtId="164" fontId="0" fillId="0" borderId="0" xfId="0" applyNumberFormat="1" applyAlignment="1">
      <alignment/>
    </xf>
    <xf numFmtId="164" fontId="6" fillId="6" borderId="0" xfId="0" applyFont="1" applyFill="1" applyAlignment="1">
      <alignment/>
    </xf>
    <xf numFmtId="164" fontId="18" fillId="0" borderId="5" xfId="0" applyFont="1" applyBorder="1" applyAlignment="1">
      <alignment/>
    </xf>
    <xf numFmtId="164" fontId="5" fillId="0" borderId="5" xfId="0" applyFont="1" applyBorder="1" applyAlignment="1">
      <alignment/>
    </xf>
    <xf numFmtId="171" fontId="19" fillId="7" borderId="1" xfId="0" applyNumberFormat="1" applyFont="1" applyFill="1" applyBorder="1" applyAlignment="1">
      <alignment horizontal="center" vertical="center"/>
    </xf>
    <xf numFmtId="164" fontId="20" fillId="0" borderId="0" xfId="0" applyFont="1" applyAlignment="1">
      <alignment wrapText="1"/>
    </xf>
    <xf numFmtId="172" fontId="21" fillId="0" borderId="0" xfId="0" applyNumberFormat="1" applyFont="1" applyAlignment="1">
      <alignment horizontal="center"/>
    </xf>
    <xf numFmtId="164" fontId="21" fillId="0" borderId="5" xfId="0" applyFont="1" applyBorder="1" applyAlignment="1">
      <alignment/>
    </xf>
    <xf numFmtId="169" fontId="21" fillId="0" borderId="5" xfId="0" applyNumberFormat="1" applyFont="1" applyBorder="1" applyAlignment="1">
      <alignment/>
    </xf>
    <xf numFmtId="164" fontId="22" fillId="0" borderId="0" xfId="0" applyFont="1" applyAlignment="1">
      <alignment/>
    </xf>
    <xf numFmtId="169" fontId="21" fillId="0" borderId="5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view="pageBreakPreview" zoomScaleNormal="90" zoomScaleSheetLayoutView="100" workbookViewId="0" topLeftCell="A1">
      <selection activeCell="M92" sqref="M92"/>
    </sheetView>
  </sheetViews>
  <sheetFormatPr defaultColWidth="9.00390625" defaultRowHeight="12.75"/>
  <cols>
    <col min="1" max="1" width="6.25390625" style="0" customWidth="1"/>
    <col min="2" max="2" width="5.375" style="0" customWidth="1"/>
    <col min="3" max="3" width="21.50390625" style="0" customWidth="1"/>
    <col min="4" max="4" width="20.25390625" style="0" customWidth="1"/>
    <col min="5" max="5" width="27.375" style="0" customWidth="1"/>
    <col min="6" max="6" width="7.50390625" style="1" customWidth="1"/>
    <col min="7" max="7" width="0" style="1" hidden="1" customWidth="1"/>
    <col min="8" max="8" width="7.625" style="1" customWidth="1"/>
    <col min="9" max="9" width="8.25390625" style="2" customWidth="1"/>
    <col min="10" max="10" width="5.50390625" style="0" customWidth="1"/>
    <col min="11" max="11" width="7.375" style="0" customWidth="1"/>
    <col min="253" max="16384" width="11.625" style="0" customWidth="1"/>
  </cols>
  <sheetData>
    <row r="1" spans="1:11" ht="12.75">
      <c r="A1" s="3"/>
      <c r="B1" s="3"/>
      <c r="C1" s="4"/>
      <c r="D1" s="3"/>
      <c r="E1" s="3"/>
      <c r="F1" s="3"/>
      <c r="G1" s="3"/>
      <c r="H1" s="3"/>
      <c r="I1" s="3"/>
      <c r="J1" s="3"/>
      <c r="K1" s="3"/>
    </row>
    <row r="2" spans="1:11" ht="12.75">
      <c r="A2" s="5" t="s">
        <v>0</v>
      </c>
      <c r="B2" s="6"/>
      <c r="C2" s="6"/>
      <c r="D2" s="7"/>
      <c r="E2" s="8">
        <v>43029</v>
      </c>
      <c r="F2" s="9"/>
      <c r="G2" s="9"/>
      <c r="H2" s="10"/>
      <c r="I2" s="11">
        <v>10.864</v>
      </c>
      <c r="J2" s="11" t="s">
        <v>1</v>
      </c>
      <c r="K2" s="11" t="s">
        <v>2</v>
      </c>
    </row>
    <row r="3" spans="1:11" s="17" customFormat="1" ht="12.75">
      <c r="A3" s="12" t="s">
        <v>3</v>
      </c>
      <c r="B3" s="13"/>
      <c r="C3" s="13"/>
      <c r="D3" s="13"/>
      <c r="E3" s="13"/>
      <c r="F3" s="14"/>
      <c r="G3" s="14"/>
      <c r="H3" s="14"/>
      <c r="I3" s="13"/>
      <c r="J3" s="15"/>
      <c r="K3" s="16"/>
    </row>
    <row r="4" spans="1:11" s="21" customFormat="1" ht="12.75">
      <c r="A4" s="18" t="s">
        <v>4</v>
      </c>
      <c r="B4" s="18" t="s">
        <v>5</v>
      </c>
      <c r="C4" s="19" t="s">
        <v>6</v>
      </c>
      <c r="D4" s="19" t="s">
        <v>7</v>
      </c>
      <c r="E4" s="19" t="s">
        <v>8</v>
      </c>
      <c r="F4" s="20" t="s">
        <v>9</v>
      </c>
      <c r="G4" s="20" t="s">
        <v>10</v>
      </c>
      <c r="H4" s="20" t="s">
        <v>11</v>
      </c>
      <c r="I4" s="18" t="s">
        <v>12</v>
      </c>
      <c r="J4" s="18" t="s">
        <v>13</v>
      </c>
      <c r="K4" s="18" t="s">
        <v>14</v>
      </c>
    </row>
    <row r="5" spans="1:11" ht="12.75">
      <c r="A5" s="22"/>
      <c r="B5" s="23"/>
      <c r="C5" s="24" t="str">
        <f>'Kat.'!A2</f>
        <v>Muži do 39:</v>
      </c>
      <c r="D5" s="24" t="str">
        <f>'Kat.'!B2</f>
        <v>(RN 1978 a mladší)</v>
      </c>
      <c r="E5" s="24" t="str">
        <f>'Kat.'!C2</f>
        <v>MA</v>
      </c>
      <c r="F5" s="25"/>
      <c r="G5" s="25"/>
      <c r="H5" s="25"/>
      <c r="I5" s="26"/>
      <c r="J5" s="23"/>
      <c r="K5" s="27"/>
    </row>
    <row r="6" spans="1:11" ht="12.75">
      <c r="A6" s="28">
        <f>ROW(C1)</f>
        <v>1</v>
      </c>
      <c r="B6" s="29">
        <v>361</v>
      </c>
      <c r="C6" s="30" t="s">
        <v>15</v>
      </c>
      <c r="D6" s="31" t="s">
        <v>16</v>
      </c>
      <c r="E6" s="31" t="s">
        <v>17</v>
      </c>
      <c r="F6" s="32">
        <v>1982</v>
      </c>
      <c r="G6" s="33" t="e">
        <f>VLOOKUP(F6,#REF!,2,0)</f>
        <v>#REF!</v>
      </c>
      <c r="H6" s="34" t="str">
        <f>VLOOKUP(F6,'RN ZBPM'!$A$1:$B$111,2,0)</f>
        <v>MA</v>
      </c>
      <c r="I6" s="35">
        <v>0.025613425925925925</v>
      </c>
      <c r="J6" s="28">
        <v>30</v>
      </c>
      <c r="K6" s="36">
        <f>I6/$I$2</f>
        <v>0.0023576422980417823</v>
      </c>
    </row>
    <row r="7" spans="1:11" ht="12.75">
      <c r="A7" s="28">
        <f>ROW(C2)</f>
        <v>2</v>
      </c>
      <c r="B7" s="29">
        <v>366</v>
      </c>
      <c r="C7" s="30" t="s">
        <v>18</v>
      </c>
      <c r="D7" s="31" t="s">
        <v>19</v>
      </c>
      <c r="E7" s="31" t="s">
        <v>20</v>
      </c>
      <c r="F7" s="32">
        <v>1998</v>
      </c>
      <c r="G7" s="33" t="e">
        <f>VLOOKUP(F7,#REF!,2,0)</f>
        <v>#REF!</v>
      </c>
      <c r="H7" s="34" t="str">
        <f>VLOOKUP(F7,'RN ZBPM'!$A$1:$B$111,2,0)</f>
        <v>MA</v>
      </c>
      <c r="I7" s="35">
        <v>0.025717592592592594</v>
      </c>
      <c r="J7" s="28">
        <v>25</v>
      </c>
      <c r="K7" s="36">
        <f>I7/$I$2</f>
        <v>0.002367230540555283</v>
      </c>
    </row>
    <row r="8" spans="1:11" ht="12.75">
      <c r="A8" s="28">
        <f>ROW(C3)</f>
        <v>3</v>
      </c>
      <c r="B8" s="29">
        <v>321</v>
      </c>
      <c r="C8" s="30" t="s">
        <v>21</v>
      </c>
      <c r="D8" s="31" t="s">
        <v>22</v>
      </c>
      <c r="E8" s="31" t="s">
        <v>23</v>
      </c>
      <c r="F8" s="32">
        <v>1992</v>
      </c>
      <c r="G8" s="33" t="e">
        <f>VLOOKUP(F8,#REF!,2,0)</f>
        <v>#REF!</v>
      </c>
      <c r="H8" s="34" t="str">
        <f>VLOOKUP(F8,'RN ZBPM'!$A$1:$B$111,2,0)</f>
        <v>MA</v>
      </c>
      <c r="I8" s="35">
        <v>0.028136574074074074</v>
      </c>
      <c r="J8" s="28">
        <v>21</v>
      </c>
      <c r="K8" s="36">
        <f>I8/$I$2</f>
        <v>0.002589890838924344</v>
      </c>
    </row>
    <row r="9" spans="1:11" ht="12.75">
      <c r="A9" s="28">
        <f>ROW(C4)</f>
        <v>4</v>
      </c>
      <c r="B9" s="29">
        <v>338</v>
      </c>
      <c r="C9" s="37" t="s">
        <v>24</v>
      </c>
      <c r="D9" s="38" t="s">
        <v>25</v>
      </c>
      <c r="E9" s="38" t="s">
        <v>17</v>
      </c>
      <c r="F9" s="39">
        <v>1987</v>
      </c>
      <c r="G9" s="33" t="e">
        <f>VLOOKUP(F9,#REF!,2,0)</f>
        <v>#REF!</v>
      </c>
      <c r="H9" s="34" t="str">
        <f>VLOOKUP(F9,'RN ZBPM'!$A$1:$B$111,2,0)</f>
        <v>MA</v>
      </c>
      <c r="I9" s="35">
        <v>0.028425925925925927</v>
      </c>
      <c r="J9" s="28">
        <v>18</v>
      </c>
      <c r="K9" s="36">
        <f>I9/$I$2</f>
        <v>0.0026165248459062893</v>
      </c>
    </row>
    <row r="10" spans="1:11" ht="12.75">
      <c r="A10" s="28">
        <f>ROW(C5)</f>
        <v>5</v>
      </c>
      <c r="B10" s="29">
        <v>352</v>
      </c>
      <c r="C10" s="30" t="s">
        <v>26</v>
      </c>
      <c r="D10" s="31" t="s">
        <v>27</v>
      </c>
      <c r="E10" s="31" t="s">
        <v>28</v>
      </c>
      <c r="F10" s="32">
        <v>1985</v>
      </c>
      <c r="G10" s="33" t="e">
        <f>VLOOKUP(F10,#REF!,2,0)</f>
        <v>#REF!</v>
      </c>
      <c r="H10" s="34" t="str">
        <f>VLOOKUP(F10,'RN ZBPM'!$A$1:$B$111,2,0)</f>
        <v>MA</v>
      </c>
      <c r="I10" s="35">
        <v>0.02863425925925926</v>
      </c>
      <c r="J10" s="28">
        <v>16</v>
      </c>
      <c r="K10" s="36">
        <f>I10/$I$2</f>
        <v>0.0026357013309332893</v>
      </c>
    </row>
    <row r="11" spans="1:11" ht="12.75">
      <c r="A11" s="28">
        <f>ROW(C6)</f>
        <v>6</v>
      </c>
      <c r="B11" s="29">
        <v>365</v>
      </c>
      <c r="C11" s="30" t="s">
        <v>29</v>
      </c>
      <c r="D11" s="31" t="s">
        <v>30</v>
      </c>
      <c r="E11" s="31" t="s">
        <v>20</v>
      </c>
      <c r="F11" s="32">
        <v>1999</v>
      </c>
      <c r="G11" s="33"/>
      <c r="H11" s="34" t="str">
        <f>VLOOKUP(F11,'RN ZBPM'!$A$1:$B$111,2,0)</f>
        <v>MA</v>
      </c>
      <c r="I11" s="35">
        <v>0.029166666666666667</v>
      </c>
      <c r="J11" s="28">
        <v>15</v>
      </c>
      <c r="K11" s="36">
        <f>I11/$I$2</f>
        <v>0.0026847079037800687</v>
      </c>
    </row>
    <row r="12" spans="1:11" ht="12.75">
      <c r="A12" s="28">
        <f>ROW(C7)</f>
        <v>7</v>
      </c>
      <c r="B12" s="29">
        <v>326</v>
      </c>
      <c r="C12" s="30" t="s">
        <v>31</v>
      </c>
      <c r="D12" s="31" t="s">
        <v>32</v>
      </c>
      <c r="E12" s="31" t="s">
        <v>20</v>
      </c>
      <c r="F12" s="32">
        <v>1998</v>
      </c>
      <c r="G12" s="33"/>
      <c r="H12" s="34" t="str">
        <f>VLOOKUP(F12,'RN ZBPM'!$A$1:$B$111,2,0)</f>
        <v>MA</v>
      </c>
      <c r="I12" s="35">
        <v>0.02960648148148148</v>
      </c>
      <c r="J12" s="28">
        <v>14</v>
      </c>
      <c r="K12" s="36">
        <f>I12/$I$2</f>
        <v>0.002725191594392625</v>
      </c>
    </row>
    <row r="13" spans="1:11" ht="12.75">
      <c r="A13" s="28">
        <f>ROW(C8)</f>
        <v>8</v>
      </c>
      <c r="B13" s="29">
        <v>355</v>
      </c>
      <c r="C13" s="30" t="s">
        <v>33</v>
      </c>
      <c r="D13" s="31" t="s">
        <v>34</v>
      </c>
      <c r="E13" s="31"/>
      <c r="F13" s="32">
        <v>1985</v>
      </c>
      <c r="G13" s="33"/>
      <c r="H13" s="34" t="str">
        <f>VLOOKUP(F13,'RN ZBPM'!$A$1:$B$111,2,0)</f>
        <v>MA</v>
      </c>
      <c r="I13" s="35">
        <v>0.031886574074074074</v>
      </c>
      <c r="J13" s="28">
        <v>13</v>
      </c>
      <c r="K13" s="36">
        <f>I13/$I$2</f>
        <v>0.0029350675694103526</v>
      </c>
    </row>
    <row r="14" spans="1:11" ht="12.75">
      <c r="A14" s="28">
        <f>ROW(C9)</f>
        <v>9</v>
      </c>
      <c r="B14" s="29">
        <v>331</v>
      </c>
      <c r="C14" s="30" t="s">
        <v>35</v>
      </c>
      <c r="D14" s="31" t="s">
        <v>36</v>
      </c>
      <c r="E14" s="31" t="s">
        <v>37</v>
      </c>
      <c r="F14" s="32">
        <v>1997</v>
      </c>
      <c r="G14" s="33"/>
      <c r="H14" s="34" t="str">
        <f>VLOOKUP(F14,'RN ZBPM'!$A$1:$B$111,2,0)</f>
        <v>MA</v>
      </c>
      <c r="I14" s="35">
        <v>0.03277777777777778</v>
      </c>
      <c r="J14" s="28">
        <v>12</v>
      </c>
      <c r="K14" s="36">
        <f>I14/$I$2</f>
        <v>0.003017100310914744</v>
      </c>
    </row>
    <row r="15" spans="1:11" ht="12.75">
      <c r="A15" s="28">
        <f>ROW(C10)</f>
        <v>10</v>
      </c>
      <c r="B15" s="29">
        <v>337</v>
      </c>
      <c r="C15" s="30" t="s">
        <v>38</v>
      </c>
      <c r="D15" s="31" t="s">
        <v>39</v>
      </c>
      <c r="E15" s="31"/>
      <c r="F15" s="32">
        <v>1996</v>
      </c>
      <c r="G15" s="33"/>
      <c r="H15" s="34" t="str">
        <f>VLOOKUP(F15,'RN ZBPM'!$A$1:$B$111,2,0)</f>
        <v>MA</v>
      </c>
      <c r="I15" s="35">
        <v>0.03353009259259259</v>
      </c>
      <c r="J15" s="28">
        <v>11</v>
      </c>
      <c r="K15" s="36">
        <f>I15/$I$2</f>
        <v>0.003086348729067801</v>
      </c>
    </row>
    <row r="16" spans="1:11" ht="12.75">
      <c r="A16" s="28">
        <f>ROW(C11)</f>
        <v>11</v>
      </c>
      <c r="B16" s="29">
        <v>341</v>
      </c>
      <c r="C16" s="30" t="s">
        <v>40</v>
      </c>
      <c r="D16" s="31" t="s">
        <v>32</v>
      </c>
      <c r="E16" s="31" t="s">
        <v>41</v>
      </c>
      <c r="F16" s="32">
        <v>1991</v>
      </c>
      <c r="G16" s="33"/>
      <c r="H16" s="34" t="str">
        <f>VLOOKUP(F16,'RN ZBPM'!$A$1:$B$111,2,0)</f>
        <v>MA</v>
      </c>
      <c r="I16" s="35">
        <v>0.033726851851851855</v>
      </c>
      <c r="J16" s="28">
        <v>10</v>
      </c>
      <c r="K16" s="36">
        <f>I16/$I$2</f>
        <v>0.003104459853815524</v>
      </c>
    </row>
    <row r="17" spans="1:11" ht="12.75">
      <c r="A17" s="28">
        <f>ROW(C12)</f>
        <v>12</v>
      </c>
      <c r="B17" s="29">
        <v>287</v>
      </c>
      <c r="C17" s="30" t="s">
        <v>42</v>
      </c>
      <c r="D17" s="31" t="s">
        <v>43</v>
      </c>
      <c r="E17" s="31" t="s">
        <v>44</v>
      </c>
      <c r="F17" s="32">
        <v>2001</v>
      </c>
      <c r="G17" s="33"/>
      <c r="H17" s="34" t="str">
        <f>VLOOKUP(F17,'RN ZBPM'!$A$1:$B$111,2,0)</f>
        <v>MA</v>
      </c>
      <c r="I17" s="35">
        <v>0.0340625</v>
      </c>
      <c r="J17" s="28">
        <v>9</v>
      </c>
      <c r="K17" s="36">
        <f>I17/$I$2</f>
        <v>0.0031353553019145804</v>
      </c>
    </row>
    <row r="18" spans="1:11" ht="12.75">
      <c r="A18" s="28">
        <f>ROW(C13)</f>
        <v>13</v>
      </c>
      <c r="B18" s="29">
        <v>335</v>
      </c>
      <c r="C18" s="30" t="s">
        <v>45</v>
      </c>
      <c r="D18" s="31" t="s">
        <v>46</v>
      </c>
      <c r="E18" s="31" t="s">
        <v>47</v>
      </c>
      <c r="F18" s="32">
        <v>1982</v>
      </c>
      <c r="G18" s="33"/>
      <c r="H18" s="34" t="str">
        <f>VLOOKUP(F18,'RN ZBPM'!$A$1:$B$111,2,0)</f>
        <v>MA</v>
      </c>
      <c r="I18" s="35">
        <v>0.035520833333333335</v>
      </c>
      <c r="J18" s="28">
        <v>8</v>
      </c>
      <c r="K18" s="36">
        <f>I18/$I$2</f>
        <v>0.003269590697103584</v>
      </c>
    </row>
    <row r="19" spans="1:11" ht="12.75">
      <c r="A19" s="28">
        <f>ROW(C14)</f>
        <v>14</v>
      </c>
      <c r="B19" s="29">
        <v>330</v>
      </c>
      <c r="C19" s="30" t="s">
        <v>48</v>
      </c>
      <c r="D19" s="31" t="s">
        <v>49</v>
      </c>
      <c r="E19" s="31" t="s">
        <v>50</v>
      </c>
      <c r="F19" s="32">
        <v>1991</v>
      </c>
      <c r="G19" s="33"/>
      <c r="H19" s="34" t="str">
        <f>VLOOKUP(F19,'RN ZBPM'!$A$1:$B$111,2,0)</f>
        <v>MA</v>
      </c>
      <c r="I19" s="35">
        <v>0.03653935185185185</v>
      </c>
      <c r="J19" s="28">
        <v>7</v>
      </c>
      <c r="K19" s="36">
        <f>I19/$I$2</f>
        <v>0.00336334240168003</v>
      </c>
    </row>
    <row r="20" spans="1:11" ht="12.75">
      <c r="A20" s="28">
        <f>ROW(C15)</f>
        <v>15</v>
      </c>
      <c r="B20" s="29">
        <v>307</v>
      </c>
      <c r="C20" s="30" t="s">
        <v>51</v>
      </c>
      <c r="D20" s="31" t="s">
        <v>52</v>
      </c>
      <c r="E20" s="31"/>
      <c r="F20" s="32">
        <v>1978</v>
      </c>
      <c r="G20" s="33"/>
      <c r="H20" s="34" t="str">
        <f>VLOOKUP(F20,'RN ZBPM'!$A$1:$B$111,2,0)</f>
        <v>MA</v>
      </c>
      <c r="I20" s="35">
        <v>0.03671296296296296</v>
      </c>
      <c r="J20" s="28">
        <v>6</v>
      </c>
      <c r="K20" s="36">
        <f>I20/$I$2</f>
        <v>0.003379322805869197</v>
      </c>
    </row>
    <row r="21" spans="1:11" ht="12.75">
      <c r="A21" s="28">
        <f>ROW(C16)</f>
        <v>16</v>
      </c>
      <c r="B21" s="29">
        <v>315</v>
      </c>
      <c r="C21" s="30" t="s">
        <v>53</v>
      </c>
      <c r="D21" s="31" t="s">
        <v>54</v>
      </c>
      <c r="E21" s="31"/>
      <c r="F21" s="32">
        <v>1980</v>
      </c>
      <c r="G21" s="33"/>
      <c r="H21" s="34" t="str">
        <f>VLOOKUP(F21,'RN ZBPM'!$A$1:$B$111,2,0)</f>
        <v>MA</v>
      </c>
      <c r="I21" s="35">
        <v>0.036724537037037035</v>
      </c>
      <c r="J21" s="28">
        <v>5</v>
      </c>
      <c r="K21" s="36">
        <f>I21/$I$2</f>
        <v>0.003380388166148475</v>
      </c>
    </row>
    <row r="22" spans="1:11" ht="12.75">
      <c r="A22" s="28">
        <f>ROW(C17)</f>
        <v>17</v>
      </c>
      <c r="B22" s="29">
        <v>324</v>
      </c>
      <c r="C22" s="30" t="s">
        <v>55</v>
      </c>
      <c r="D22" s="31" t="s">
        <v>56</v>
      </c>
      <c r="E22" s="31" t="s">
        <v>57</v>
      </c>
      <c r="F22" s="32">
        <v>1981</v>
      </c>
      <c r="G22" s="33"/>
      <c r="H22" s="34" t="str">
        <f>VLOOKUP(F22,'RN ZBPM'!$A$1:$B$111,2,0)</f>
        <v>MA</v>
      </c>
      <c r="I22" s="35">
        <v>0.03711805555555556</v>
      </c>
      <c r="J22" s="28">
        <v>4</v>
      </c>
      <c r="K22" s="36">
        <f>I22/$I$2</f>
        <v>0.003416610415643921</v>
      </c>
    </row>
    <row r="23" spans="1:11" ht="12.75">
      <c r="A23" s="28">
        <f>ROW(C18)</f>
        <v>18</v>
      </c>
      <c r="B23" s="29">
        <v>356</v>
      </c>
      <c r="C23" s="30" t="s">
        <v>58</v>
      </c>
      <c r="D23" s="31" t="s">
        <v>59</v>
      </c>
      <c r="E23" s="31" t="s">
        <v>60</v>
      </c>
      <c r="F23" s="32">
        <v>1982</v>
      </c>
      <c r="G23" s="33"/>
      <c r="H23" s="34" t="str">
        <f>VLOOKUP(F23,'RN ZBPM'!$A$1:$B$111,2,0)</f>
        <v>MA</v>
      </c>
      <c r="I23" s="35">
        <v>0.04443287037037037</v>
      </c>
      <c r="J23" s="28">
        <v>3</v>
      </c>
      <c r="K23" s="36">
        <f>I23/$I$2</f>
        <v>0.004089918112147493</v>
      </c>
    </row>
    <row r="24" spans="1:11" ht="12.75">
      <c r="A24" s="22"/>
      <c r="B24" s="40"/>
      <c r="C24" s="24" t="str">
        <f>'Kat.'!A3</f>
        <v>Muži 40 – 49:</v>
      </c>
      <c r="D24" s="24" t="str">
        <f>'Kat.'!B3</f>
        <v>(RN 1977 – 1968)</v>
      </c>
      <c r="E24" s="24" t="str">
        <f>'Kat.'!C3</f>
        <v>MB</v>
      </c>
      <c r="F24" s="25"/>
      <c r="G24" s="25"/>
      <c r="H24" s="25"/>
      <c r="I24" s="26"/>
      <c r="J24" s="23"/>
      <c r="K24" s="27"/>
    </row>
    <row r="25" spans="1:11" ht="12.75">
      <c r="A25" s="28">
        <f>ROW(C1)</f>
        <v>1</v>
      </c>
      <c r="B25" s="29">
        <v>320</v>
      </c>
      <c r="C25" s="37" t="s">
        <v>61</v>
      </c>
      <c r="D25" s="38" t="s">
        <v>62</v>
      </c>
      <c r="E25" s="38" t="s">
        <v>63</v>
      </c>
      <c r="F25" s="39">
        <v>1976</v>
      </c>
      <c r="G25" s="33" t="e">
        <f>VLOOKUP(F25,#REF!,2,0)</f>
        <v>#REF!</v>
      </c>
      <c r="H25" s="34" t="str">
        <f>VLOOKUP(F25,'RN ZBPM'!$A$1:$B$111,2,0)</f>
        <v>MB</v>
      </c>
      <c r="I25" s="35">
        <v>0.0253125</v>
      </c>
      <c r="J25" s="28">
        <v>30</v>
      </c>
      <c r="K25" s="36">
        <f>I25/$I$2</f>
        <v>0.0023299429307805596</v>
      </c>
    </row>
    <row r="26" spans="1:11" ht="12.75">
      <c r="A26" s="28">
        <f>ROW(C2)</f>
        <v>2</v>
      </c>
      <c r="B26" s="29">
        <v>291</v>
      </c>
      <c r="C26" s="30" t="s">
        <v>64</v>
      </c>
      <c r="D26" s="31" t="s">
        <v>56</v>
      </c>
      <c r="E26" s="31" t="s">
        <v>65</v>
      </c>
      <c r="F26" s="32">
        <v>1977</v>
      </c>
      <c r="G26" s="33" t="e">
        <f>VLOOKUP(F26,#REF!,2,0)</f>
        <v>#REF!</v>
      </c>
      <c r="H26" s="34" t="str">
        <f>VLOOKUP(F26,'RN ZBPM'!$A$1:$B$111,2,0)</f>
        <v>MB</v>
      </c>
      <c r="I26" s="35">
        <v>0.0278125</v>
      </c>
      <c r="J26" s="28">
        <v>25</v>
      </c>
      <c r="K26" s="36">
        <f>I26/$I$2</f>
        <v>0.0025600607511045655</v>
      </c>
    </row>
    <row r="27" spans="1:11" ht="12.75">
      <c r="A27" s="28">
        <f>ROW(C3)</f>
        <v>3</v>
      </c>
      <c r="B27" s="29">
        <v>370</v>
      </c>
      <c r="C27" s="30" t="s">
        <v>66</v>
      </c>
      <c r="D27" s="31" t="s">
        <v>67</v>
      </c>
      <c r="E27" s="31" t="s">
        <v>68</v>
      </c>
      <c r="F27" s="32">
        <v>1974</v>
      </c>
      <c r="G27" s="33" t="e">
        <f>VLOOKUP(F27,#REF!,2,0)</f>
        <v>#REF!</v>
      </c>
      <c r="H27" s="34" t="str">
        <f>VLOOKUP(F27,'RN ZBPM'!$A$1:$B$111,2,0)</f>
        <v>MB</v>
      </c>
      <c r="I27" s="35">
        <v>0.02834490740740741</v>
      </c>
      <c r="J27" s="28">
        <v>21</v>
      </c>
      <c r="K27" s="36">
        <f>I27/$I$2</f>
        <v>0.0026090673239513446</v>
      </c>
    </row>
    <row r="28" spans="1:11" ht="12.75">
      <c r="A28" s="28">
        <f>ROW(C4)</f>
        <v>4</v>
      </c>
      <c r="B28" s="29">
        <v>378</v>
      </c>
      <c r="C28" s="30" t="s">
        <v>69</v>
      </c>
      <c r="D28" s="31" t="s">
        <v>54</v>
      </c>
      <c r="E28" s="31"/>
      <c r="F28" s="32">
        <v>1970</v>
      </c>
      <c r="G28" s="33" t="e">
        <f>VLOOKUP(F28,#REF!,2,0)</f>
        <v>#REF!</v>
      </c>
      <c r="H28" s="34" t="str">
        <f>VLOOKUP(F28,'RN ZBPM'!$A$1:$B$111,2,0)</f>
        <v>MB</v>
      </c>
      <c r="I28" s="35">
        <v>0.028530092592592593</v>
      </c>
      <c r="J28" s="28">
        <v>18</v>
      </c>
      <c r="K28" s="36">
        <f>I28/$I$2</f>
        <v>0.0026261130884197895</v>
      </c>
    </row>
    <row r="29" spans="1:11" ht="12.75">
      <c r="A29" s="28">
        <f>ROW(C5)</f>
        <v>5</v>
      </c>
      <c r="B29" s="29">
        <v>363</v>
      </c>
      <c r="C29" s="30" t="s">
        <v>70</v>
      </c>
      <c r="D29" s="31" t="s">
        <v>71</v>
      </c>
      <c r="E29" s="31" t="s">
        <v>72</v>
      </c>
      <c r="F29" s="32">
        <v>1974</v>
      </c>
      <c r="G29" s="33" t="e">
        <f>VLOOKUP(F29,#REF!,2,0)</f>
        <v>#REF!</v>
      </c>
      <c r="H29" s="34" t="str">
        <f>VLOOKUP(F29,'RN ZBPM'!$A$1:$B$111,2,0)</f>
        <v>MB</v>
      </c>
      <c r="I29" s="35">
        <v>0.028900462962962965</v>
      </c>
      <c r="J29" s="28">
        <v>16</v>
      </c>
      <c r="K29" s="36">
        <f>I29/$I$2</f>
        <v>0.002660204617356679</v>
      </c>
    </row>
    <row r="30" spans="1:11" ht="12.75">
      <c r="A30" s="28">
        <f>ROW(C6)</f>
        <v>6</v>
      </c>
      <c r="B30" s="29">
        <v>305</v>
      </c>
      <c r="C30" s="30" t="s">
        <v>73</v>
      </c>
      <c r="D30" s="31" t="s">
        <v>74</v>
      </c>
      <c r="E30" s="31" t="s">
        <v>23</v>
      </c>
      <c r="F30" s="32">
        <v>1977</v>
      </c>
      <c r="G30" s="33" t="e">
        <f>VLOOKUP(F30,#REF!,2,0)</f>
        <v>#REF!</v>
      </c>
      <c r="H30" s="34" t="str">
        <f>VLOOKUP(F30,'RN ZBPM'!$A$1:$B$111,2,0)</f>
        <v>MB</v>
      </c>
      <c r="I30" s="35">
        <v>0.0290625</v>
      </c>
      <c r="J30" s="28">
        <v>15</v>
      </c>
      <c r="K30" s="36">
        <f>I30/$I$2</f>
        <v>0.0026751196612665685</v>
      </c>
    </row>
    <row r="31" spans="1:11" ht="12.75">
      <c r="A31" s="28">
        <f>ROW(C7)</f>
        <v>7</v>
      </c>
      <c r="B31" s="29">
        <v>241</v>
      </c>
      <c r="C31" s="30" t="s">
        <v>75</v>
      </c>
      <c r="D31" s="31" t="s">
        <v>54</v>
      </c>
      <c r="E31" s="31" t="s">
        <v>76</v>
      </c>
      <c r="F31" s="32">
        <v>1976</v>
      </c>
      <c r="G31" s="33"/>
      <c r="H31" s="34" t="str">
        <f>VLOOKUP(F31,'RN ZBPM'!$A$1:$B$111,2,0)</f>
        <v>MB</v>
      </c>
      <c r="I31" s="35">
        <v>0.030011574074074072</v>
      </c>
      <c r="J31" s="28">
        <v>14</v>
      </c>
      <c r="K31" s="36">
        <f>I31/$I$2</f>
        <v>0.0027624792041673484</v>
      </c>
    </row>
    <row r="32" spans="1:11" ht="12.75">
      <c r="A32" s="28">
        <f>ROW(C8)</f>
        <v>8</v>
      </c>
      <c r="B32" s="29">
        <v>339</v>
      </c>
      <c r="C32" s="30" t="s">
        <v>77</v>
      </c>
      <c r="D32" s="31" t="s">
        <v>78</v>
      </c>
      <c r="E32" s="31" t="s">
        <v>79</v>
      </c>
      <c r="F32" s="32">
        <v>1973</v>
      </c>
      <c r="G32" s="33"/>
      <c r="H32" s="34" t="str">
        <f>VLOOKUP(F32,'RN ZBPM'!$A$1:$B$111,2,0)</f>
        <v>MB</v>
      </c>
      <c r="I32" s="35">
        <v>0.0303125</v>
      </c>
      <c r="J32" s="28">
        <v>13</v>
      </c>
      <c r="K32" s="36">
        <f>I32/$I$2</f>
        <v>0.002790178571428571</v>
      </c>
    </row>
    <row r="33" spans="1:11" ht="12.75">
      <c r="A33" s="28">
        <f>ROW(C9)</f>
        <v>9</v>
      </c>
      <c r="B33" s="29">
        <v>308</v>
      </c>
      <c r="C33" s="30" t="s">
        <v>80</v>
      </c>
      <c r="D33" s="31" t="s">
        <v>54</v>
      </c>
      <c r="E33" s="31" t="s">
        <v>17</v>
      </c>
      <c r="F33" s="32">
        <v>1968</v>
      </c>
      <c r="G33" s="33"/>
      <c r="H33" s="34" t="str">
        <f>VLOOKUP(F33,'RN ZBPM'!$A$1:$B$111,2,0)</f>
        <v>MB</v>
      </c>
      <c r="I33" s="35">
        <v>0.03113425925925926</v>
      </c>
      <c r="J33" s="28">
        <v>12</v>
      </c>
      <c r="K33" s="36">
        <f>I33/$I$2</f>
        <v>0.0028658191512572957</v>
      </c>
    </row>
    <row r="34" spans="1:11" ht="12.75">
      <c r="A34" s="28">
        <f>ROW(C10)</f>
        <v>10</v>
      </c>
      <c r="B34" s="29">
        <v>55</v>
      </c>
      <c r="C34" s="30" t="s">
        <v>81</v>
      </c>
      <c r="D34" s="31" t="s">
        <v>54</v>
      </c>
      <c r="E34" s="31" t="s">
        <v>82</v>
      </c>
      <c r="F34" s="32">
        <v>1973</v>
      </c>
      <c r="G34" s="33"/>
      <c r="H34" s="34" t="str">
        <f>VLOOKUP(F34,'RN ZBPM'!$A$1:$B$111,2,0)</f>
        <v>MB</v>
      </c>
      <c r="I34" s="35">
        <v>0.03170138888888889</v>
      </c>
      <c r="J34" s="28">
        <v>11</v>
      </c>
      <c r="K34" s="36">
        <f>I34/$I$2</f>
        <v>0.002918021804941908</v>
      </c>
    </row>
    <row r="35" spans="1:11" ht="12.75">
      <c r="A35" s="28">
        <f>ROW(C11)</f>
        <v>11</v>
      </c>
      <c r="B35" s="29">
        <v>311</v>
      </c>
      <c r="C35" s="30" t="s">
        <v>83</v>
      </c>
      <c r="D35" s="31" t="s">
        <v>84</v>
      </c>
      <c r="E35" s="31" t="s">
        <v>17</v>
      </c>
      <c r="F35" s="32">
        <v>1975</v>
      </c>
      <c r="G35" s="33"/>
      <c r="H35" s="34" t="str">
        <f>VLOOKUP(F35,'RN ZBPM'!$A$1:$B$111,2,0)</f>
        <v>MB</v>
      </c>
      <c r="I35" s="35">
        <v>0.03396990740740741</v>
      </c>
      <c r="J35" s="28">
        <v>10</v>
      </c>
      <c r="K35" s="36">
        <f>I35/$I$2</f>
        <v>0.0031268324196803577</v>
      </c>
    </row>
    <row r="36" spans="1:11" ht="12.75">
      <c r="A36" s="28">
        <f>ROW(C12)</f>
        <v>12</v>
      </c>
      <c r="B36" s="29">
        <v>276</v>
      </c>
      <c r="C36" s="30" t="s">
        <v>85</v>
      </c>
      <c r="D36" s="31" t="s">
        <v>78</v>
      </c>
      <c r="E36" s="31" t="s">
        <v>86</v>
      </c>
      <c r="F36" s="32">
        <v>1970</v>
      </c>
      <c r="G36" s="33"/>
      <c r="H36" s="34" t="str">
        <f>VLOOKUP(F36,'RN ZBPM'!$A$1:$B$111,2,0)</f>
        <v>MB</v>
      </c>
      <c r="I36" s="35">
        <v>0.03467592592592592</v>
      </c>
      <c r="J36" s="28">
        <v>9</v>
      </c>
      <c r="K36" s="36">
        <f>I36/$I$2</f>
        <v>0.0031918193967163033</v>
      </c>
    </row>
    <row r="37" spans="1:11" ht="12.75">
      <c r="A37" s="28">
        <f>ROW(C13)</f>
        <v>13</v>
      </c>
      <c r="B37" s="29">
        <v>281</v>
      </c>
      <c r="C37" s="30" t="s">
        <v>87</v>
      </c>
      <c r="D37" s="31" t="s">
        <v>54</v>
      </c>
      <c r="E37" s="31" t="s">
        <v>88</v>
      </c>
      <c r="F37" s="32">
        <v>1970</v>
      </c>
      <c r="G37" s="33"/>
      <c r="H37" s="34" t="str">
        <f>VLOOKUP(F37,'RN ZBPM'!$A$1:$B$111,2,0)</f>
        <v>MB</v>
      </c>
      <c r="I37" s="35">
        <v>0.03564814814814815</v>
      </c>
      <c r="J37" s="28">
        <v>8</v>
      </c>
      <c r="K37" s="36">
        <f>I37/$I$2</f>
        <v>0.0032813096601756395</v>
      </c>
    </row>
    <row r="38" spans="1:11" ht="12.75">
      <c r="A38" s="28">
        <f>ROW(C14)</f>
        <v>14</v>
      </c>
      <c r="B38" s="29">
        <v>322</v>
      </c>
      <c r="C38" s="30" t="s">
        <v>89</v>
      </c>
      <c r="D38" s="31" t="s">
        <v>84</v>
      </c>
      <c r="E38" s="31" t="s">
        <v>72</v>
      </c>
      <c r="F38" s="32">
        <v>1969</v>
      </c>
      <c r="G38" s="33"/>
      <c r="H38" s="34" t="str">
        <f>VLOOKUP(F38,'RN ZBPM'!$A$1:$B$111,2,0)</f>
        <v>MB</v>
      </c>
      <c r="I38" s="35">
        <v>0.03596064814814815</v>
      </c>
      <c r="J38" s="28">
        <v>7</v>
      </c>
      <c r="K38" s="36">
        <f>I38/$I$2</f>
        <v>0.0033100743877161405</v>
      </c>
    </row>
    <row r="39" spans="1:11" ht="12.75">
      <c r="A39" s="28">
        <f>ROW(C15)</f>
        <v>15</v>
      </c>
      <c r="B39" s="29">
        <v>380</v>
      </c>
      <c r="C39" s="30" t="s">
        <v>90</v>
      </c>
      <c r="D39" s="31" t="s">
        <v>32</v>
      </c>
      <c r="E39" s="31" t="s">
        <v>91</v>
      </c>
      <c r="F39" s="32">
        <v>1974</v>
      </c>
      <c r="G39" s="33"/>
      <c r="H39" s="34" t="str">
        <f>VLOOKUP(F39,'RN ZBPM'!$A$1:$B$111,2,0)</f>
        <v>MB</v>
      </c>
      <c r="I39" s="35">
        <v>0.0359837962962963</v>
      </c>
      <c r="J39" s="28">
        <v>6</v>
      </c>
      <c r="K39" s="36">
        <f>I39/$I$2</f>
        <v>0.003312205108274696</v>
      </c>
    </row>
    <row r="40" spans="1:11" ht="12.75">
      <c r="A40" s="28">
        <f>ROW(C16)</f>
        <v>16</v>
      </c>
      <c r="B40" s="29">
        <v>223</v>
      </c>
      <c r="C40" s="30" t="s">
        <v>92</v>
      </c>
      <c r="D40" s="31" t="s">
        <v>27</v>
      </c>
      <c r="E40" s="31" t="s">
        <v>82</v>
      </c>
      <c r="F40" s="32">
        <v>1974</v>
      </c>
      <c r="G40" s="33"/>
      <c r="H40" s="34" t="str">
        <f>VLOOKUP(F40,'RN ZBPM'!$A$1:$B$111,2,0)</f>
        <v>MB</v>
      </c>
      <c r="I40" s="35">
        <v>0.03633101851851852</v>
      </c>
      <c r="J40" s="28">
        <v>5</v>
      </c>
      <c r="K40" s="36">
        <f>I40/$I$2</f>
        <v>0.00334416591665303</v>
      </c>
    </row>
    <row r="41" spans="1:11" ht="12.75">
      <c r="A41" s="28">
        <f>ROW(C17)</f>
        <v>17</v>
      </c>
      <c r="B41" s="29">
        <v>310</v>
      </c>
      <c r="C41" s="30" t="s">
        <v>93</v>
      </c>
      <c r="D41" s="31" t="s">
        <v>94</v>
      </c>
      <c r="E41" s="31" t="s">
        <v>44</v>
      </c>
      <c r="F41" s="32">
        <v>1975</v>
      </c>
      <c r="G41" s="33"/>
      <c r="H41" s="34" t="str">
        <f>VLOOKUP(F41,'RN ZBPM'!$A$1:$B$111,2,0)</f>
        <v>MB</v>
      </c>
      <c r="I41" s="35">
        <v>0.03664351851851852</v>
      </c>
      <c r="J41" s="28">
        <v>4</v>
      </c>
      <c r="K41" s="36">
        <f>I41/$I$2</f>
        <v>0.0033729306441935307</v>
      </c>
    </row>
    <row r="42" spans="1:11" ht="12.75">
      <c r="A42" s="28">
        <f>ROW(C18)</f>
        <v>18</v>
      </c>
      <c r="B42" s="29">
        <v>219</v>
      </c>
      <c r="C42" s="30" t="s">
        <v>53</v>
      </c>
      <c r="D42" s="31" t="s">
        <v>95</v>
      </c>
      <c r="E42" s="31" t="s">
        <v>44</v>
      </c>
      <c r="F42" s="32">
        <v>1977</v>
      </c>
      <c r="G42" s="33"/>
      <c r="H42" s="34" t="str">
        <f>VLOOKUP(F42,'RN ZBPM'!$A$1:$B$111,2,0)</f>
        <v>MB</v>
      </c>
      <c r="I42" s="35">
        <v>0.03899305555555556</v>
      </c>
      <c r="J42" s="28">
        <v>3</v>
      </c>
      <c r="K42" s="36">
        <f>I42/$I$2</f>
        <v>0.003589198780886925</v>
      </c>
    </row>
    <row r="43" spans="1:11" ht="12.75">
      <c r="A43" s="22"/>
      <c r="B43" s="40"/>
      <c r="C43" s="24" t="str">
        <f>'Kat.'!A4</f>
        <v>Muži 50 – 59:</v>
      </c>
      <c r="D43" s="24" t="str">
        <f>'Kat.'!B4</f>
        <v>(RN 1967 – 1958)</v>
      </c>
      <c r="E43" s="24" t="str">
        <f>'Kat.'!C4</f>
        <v>MC</v>
      </c>
      <c r="F43" s="25"/>
      <c r="G43" s="25"/>
      <c r="H43" s="25"/>
      <c r="I43" s="26"/>
      <c r="J43" s="23"/>
      <c r="K43" s="27"/>
    </row>
    <row r="44" spans="1:11" ht="12.75">
      <c r="A44" s="28">
        <f>ROW(C1)</f>
        <v>1</v>
      </c>
      <c r="B44" s="29">
        <v>372</v>
      </c>
      <c r="C44" s="30" t="s">
        <v>96</v>
      </c>
      <c r="D44" s="31" t="s">
        <v>78</v>
      </c>
      <c r="E44" s="31" t="s">
        <v>97</v>
      </c>
      <c r="F44" s="32">
        <v>1960</v>
      </c>
      <c r="G44" s="33" t="e">
        <f>VLOOKUP(F44,#REF!,2,0)</f>
        <v>#REF!</v>
      </c>
      <c r="H44" s="34" t="str">
        <f>VLOOKUP(F44,'RN ZBPM'!$A$1:$B$111,2,0)</f>
        <v>MC</v>
      </c>
      <c r="I44" s="35">
        <v>0.027280092592592592</v>
      </c>
      <c r="J44" s="28">
        <v>30</v>
      </c>
      <c r="K44" s="36">
        <f>I44/$I$2</f>
        <v>0.002511054178257786</v>
      </c>
    </row>
    <row r="45" spans="1:11" ht="12.75">
      <c r="A45" s="28">
        <f>ROW(C2)</f>
        <v>2</v>
      </c>
      <c r="B45" s="29">
        <v>319</v>
      </c>
      <c r="C45" s="30" t="s">
        <v>98</v>
      </c>
      <c r="D45" s="31" t="s">
        <v>22</v>
      </c>
      <c r="E45" s="31" t="s">
        <v>82</v>
      </c>
      <c r="F45" s="32">
        <v>1967</v>
      </c>
      <c r="G45" s="33"/>
      <c r="H45" s="34" t="str">
        <f>VLOOKUP(F45,'RN ZBPM'!$A$1:$B$111,2,0)</f>
        <v>MC</v>
      </c>
      <c r="I45" s="35">
        <v>0.031030092592592592</v>
      </c>
      <c r="J45" s="28">
        <v>25</v>
      </c>
      <c r="K45" s="36">
        <f>I45/$I$2</f>
        <v>0.002856230908743795</v>
      </c>
    </row>
    <row r="46" spans="1:11" ht="12.75">
      <c r="A46" s="28">
        <f>ROW(C3)</f>
        <v>3</v>
      </c>
      <c r="B46" s="29">
        <v>359</v>
      </c>
      <c r="C46" s="30" t="s">
        <v>99</v>
      </c>
      <c r="D46" s="31" t="s">
        <v>100</v>
      </c>
      <c r="E46" s="31" t="s">
        <v>101</v>
      </c>
      <c r="F46" s="32">
        <v>1958</v>
      </c>
      <c r="G46" s="33"/>
      <c r="H46" s="34" t="str">
        <f>VLOOKUP(F46,'RN ZBPM'!$A$1:$B$111,2,0)</f>
        <v>MC</v>
      </c>
      <c r="I46" s="35">
        <v>0.03133101851851852</v>
      </c>
      <c r="J46" s="28">
        <v>21</v>
      </c>
      <c r="K46" s="36">
        <f>I46/$I$2</f>
        <v>0.0028839302760050186</v>
      </c>
    </row>
    <row r="47" spans="1:11" ht="12.75">
      <c r="A47" s="28">
        <f>ROW(C4)</f>
        <v>4</v>
      </c>
      <c r="B47" s="29">
        <v>357</v>
      </c>
      <c r="C47" s="30" t="s">
        <v>102</v>
      </c>
      <c r="D47" s="31" t="s">
        <v>54</v>
      </c>
      <c r="E47" s="31" t="s">
        <v>20</v>
      </c>
      <c r="F47" s="32">
        <v>1961</v>
      </c>
      <c r="G47" s="33"/>
      <c r="H47" s="34" t="str">
        <f>VLOOKUP(F47,'RN ZBPM'!$A$1:$B$111,2,0)</f>
        <v>MC</v>
      </c>
      <c r="I47" s="35">
        <v>0.03210648148148148</v>
      </c>
      <c r="J47" s="28">
        <v>18</v>
      </c>
      <c r="K47" s="36">
        <f>I47/$I$2</f>
        <v>0.002955309414716631</v>
      </c>
    </row>
    <row r="48" spans="1:11" ht="12.75">
      <c r="A48" s="28">
        <f>ROW(C5)</f>
        <v>5</v>
      </c>
      <c r="B48" s="29">
        <v>342</v>
      </c>
      <c r="C48" s="30" t="s">
        <v>103</v>
      </c>
      <c r="D48" s="31" t="s">
        <v>22</v>
      </c>
      <c r="E48" s="31" t="s">
        <v>104</v>
      </c>
      <c r="F48" s="32">
        <v>1958</v>
      </c>
      <c r="G48" s="33"/>
      <c r="H48" s="34" t="str">
        <f>VLOOKUP(F48,'RN ZBPM'!$A$1:$B$111,2,0)</f>
        <v>MC</v>
      </c>
      <c r="I48" s="35">
        <v>0.032962962962962965</v>
      </c>
      <c r="J48" s="28">
        <v>16</v>
      </c>
      <c r="K48" s="36">
        <f>I48/$I$2</f>
        <v>0.0030341460753831886</v>
      </c>
    </row>
    <row r="49" spans="1:11" ht="12.75">
      <c r="A49" s="28">
        <f>ROW(C6)</f>
        <v>6</v>
      </c>
      <c r="B49" s="29">
        <v>340</v>
      </c>
      <c r="C49" s="30" t="s">
        <v>105</v>
      </c>
      <c r="D49" s="31" t="s">
        <v>106</v>
      </c>
      <c r="E49" s="31" t="s">
        <v>107</v>
      </c>
      <c r="F49" s="32">
        <v>1964</v>
      </c>
      <c r="G49" s="33"/>
      <c r="H49" s="34" t="str">
        <f>VLOOKUP(F49,'RN ZBPM'!$A$1:$B$111,2,0)</f>
        <v>MC</v>
      </c>
      <c r="I49" s="35">
        <v>0.033344907407407406</v>
      </c>
      <c r="J49" s="28">
        <v>15</v>
      </c>
      <c r="K49" s="36">
        <f>I49/$I$2</f>
        <v>0.003069302964599356</v>
      </c>
    </row>
    <row r="50" spans="1:11" ht="12.75">
      <c r="A50" s="28">
        <f>ROW(C7)</f>
        <v>7</v>
      </c>
      <c r="B50" s="29">
        <v>336</v>
      </c>
      <c r="C50" s="30" t="s">
        <v>108</v>
      </c>
      <c r="D50" s="31" t="s">
        <v>56</v>
      </c>
      <c r="E50" s="31" t="s">
        <v>17</v>
      </c>
      <c r="F50" s="32">
        <v>1962</v>
      </c>
      <c r="G50" s="33"/>
      <c r="H50" s="34" t="str">
        <f>VLOOKUP(F50,'RN ZBPM'!$A$1:$B$111,2,0)</f>
        <v>MC</v>
      </c>
      <c r="I50" s="35">
        <v>0.03361111111111111</v>
      </c>
      <c r="J50" s="28">
        <v>14</v>
      </c>
      <c r="K50" s="36">
        <f>I50/$I$2</f>
        <v>0.0030938062510227457</v>
      </c>
    </row>
    <row r="51" spans="1:11" ht="12.75">
      <c r="A51" s="28">
        <f>ROW(C8)</f>
        <v>8</v>
      </c>
      <c r="B51" s="29">
        <v>102</v>
      </c>
      <c r="C51" s="30" t="s">
        <v>109</v>
      </c>
      <c r="D51" s="31" t="s">
        <v>110</v>
      </c>
      <c r="E51" s="31" t="s">
        <v>111</v>
      </c>
      <c r="F51" s="32">
        <v>1966</v>
      </c>
      <c r="G51" s="33"/>
      <c r="H51" s="34" t="str">
        <f>VLOOKUP(F51,'RN ZBPM'!$A$1:$B$111,2,0)</f>
        <v>MC</v>
      </c>
      <c r="I51" s="35">
        <v>0.03412037037037037</v>
      </c>
      <c r="J51" s="28">
        <v>13</v>
      </c>
      <c r="K51" s="36">
        <f>I51/$I$2</f>
        <v>0.0031406821033109693</v>
      </c>
    </row>
    <row r="52" spans="1:11" ht="12.75">
      <c r="A52" s="28">
        <f>ROW(C9)</f>
        <v>9</v>
      </c>
      <c r="B52" s="29">
        <v>345</v>
      </c>
      <c r="C52" s="30" t="s">
        <v>112</v>
      </c>
      <c r="D52" s="31" t="s">
        <v>22</v>
      </c>
      <c r="E52" s="31" t="s">
        <v>82</v>
      </c>
      <c r="F52" s="32">
        <v>1960</v>
      </c>
      <c r="G52" s="33"/>
      <c r="H52" s="34" t="str">
        <f>VLOOKUP(F52,'RN ZBPM'!$A$1:$B$111,2,0)</f>
        <v>MC</v>
      </c>
      <c r="I52" s="35">
        <v>0.0362037037037037</v>
      </c>
      <c r="J52" s="28">
        <v>12</v>
      </c>
      <c r="K52" s="36">
        <f>I52/$I$2</f>
        <v>0.003332446953580974</v>
      </c>
    </row>
    <row r="53" spans="1:11" ht="12.75">
      <c r="A53" s="28">
        <f>ROW(C10)</f>
        <v>10</v>
      </c>
      <c r="B53" s="29">
        <v>367</v>
      </c>
      <c r="C53" s="30" t="s">
        <v>113</v>
      </c>
      <c r="D53" s="31" t="s">
        <v>84</v>
      </c>
      <c r="E53" s="31" t="s">
        <v>20</v>
      </c>
      <c r="F53" s="32">
        <v>1966</v>
      </c>
      <c r="G53" s="33"/>
      <c r="H53" s="34" t="str">
        <f>VLOOKUP(F53,'RN ZBPM'!$A$1:$B$111,2,0)</f>
        <v>MC</v>
      </c>
      <c r="I53" s="35">
        <v>0.03726851851851852</v>
      </c>
      <c r="J53" s="28">
        <v>11</v>
      </c>
      <c r="K53" s="36">
        <f>I53/$I$2</f>
        <v>0.0034304600992745324</v>
      </c>
    </row>
    <row r="54" spans="1:11" ht="12.75">
      <c r="A54" s="22"/>
      <c r="B54" s="40"/>
      <c r="C54" s="24" t="str">
        <f>'Kat.'!A5</f>
        <v>Muži nad 60: </v>
      </c>
      <c r="D54" s="24" t="str">
        <f>'Kat.'!B5</f>
        <v>(RN 1957- a méně)</v>
      </c>
      <c r="E54" s="24" t="str">
        <f>'Kat.'!C5</f>
        <v>MD</v>
      </c>
      <c r="F54" s="25"/>
      <c r="G54" s="25"/>
      <c r="H54" s="25"/>
      <c r="I54" s="26"/>
      <c r="J54" s="23"/>
      <c r="K54" s="27"/>
    </row>
    <row r="55" spans="1:11" ht="12.75">
      <c r="A55" s="28">
        <f>ROW(C1)</f>
        <v>1</v>
      </c>
      <c r="B55" s="29">
        <v>358</v>
      </c>
      <c r="C55" s="30" t="s">
        <v>114</v>
      </c>
      <c r="D55" s="31" t="s">
        <v>78</v>
      </c>
      <c r="E55" s="31" t="s">
        <v>115</v>
      </c>
      <c r="F55" s="32">
        <v>1956</v>
      </c>
      <c r="G55" s="33"/>
      <c r="H55" s="34" t="str">
        <f>VLOOKUP(F55,'RN ZBPM'!$A$1:$B$111,2,0)</f>
        <v>MD</v>
      </c>
      <c r="I55" s="35">
        <v>0.03471064814814815</v>
      </c>
      <c r="J55" s="28">
        <v>30</v>
      </c>
      <c r="K55" s="36">
        <f>I55/$I$2</f>
        <v>0.003195015477554137</v>
      </c>
    </row>
    <row r="56" spans="1:11" ht="12.75">
      <c r="A56" s="28">
        <f>ROW(C2)</f>
        <v>2</v>
      </c>
      <c r="B56" s="29">
        <v>323</v>
      </c>
      <c r="C56" s="30" t="s">
        <v>116</v>
      </c>
      <c r="D56" s="31" t="s">
        <v>78</v>
      </c>
      <c r="E56" s="31" t="s">
        <v>117</v>
      </c>
      <c r="F56" s="32">
        <v>1953</v>
      </c>
      <c r="G56" s="33"/>
      <c r="H56" s="34" t="str">
        <f>VLOOKUP(F56,'RN ZBPM'!$A$1:$B$111,2,0)</f>
        <v>MD</v>
      </c>
      <c r="I56" s="35">
        <v>0.03550925925925926</v>
      </c>
      <c r="J56" s="28">
        <v>25</v>
      </c>
      <c r="K56" s="36">
        <f>I56/$I$2</f>
        <v>0.003268525336824306</v>
      </c>
    </row>
    <row r="57" spans="1:11" ht="12.75">
      <c r="A57" s="28">
        <f>ROW(C3)</f>
        <v>3</v>
      </c>
      <c r="B57" s="29">
        <v>98</v>
      </c>
      <c r="C57" s="30" t="s">
        <v>118</v>
      </c>
      <c r="D57" s="31" t="s">
        <v>84</v>
      </c>
      <c r="E57" s="31" t="s">
        <v>111</v>
      </c>
      <c r="F57" s="32">
        <v>1952</v>
      </c>
      <c r="G57" s="33"/>
      <c r="H57" s="34" t="str">
        <f>VLOOKUP(F57,'RN ZBPM'!$A$1:$B$111,2,0)</f>
        <v>MD</v>
      </c>
      <c r="I57" s="35">
        <v>0.03756944444444445</v>
      </c>
      <c r="J57" s="28">
        <v>21</v>
      </c>
      <c r="K57" s="36">
        <f>I57/$I$2</f>
        <v>0.003458159466535755</v>
      </c>
    </row>
    <row r="58" spans="1:11" ht="12.75">
      <c r="A58" s="28">
        <f>ROW(C4)</f>
        <v>4</v>
      </c>
      <c r="B58" s="29">
        <v>364</v>
      </c>
      <c r="C58" s="30" t="s">
        <v>119</v>
      </c>
      <c r="D58" s="31" t="s">
        <v>120</v>
      </c>
      <c r="E58" s="31" t="s">
        <v>121</v>
      </c>
      <c r="F58" s="32">
        <v>1951</v>
      </c>
      <c r="G58" s="33"/>
      <c r="H58" s="34" t="str">
        <f>VLOOKUP(F58,'RN ZBPM'!$A$1:$B$111,2,0)</f>
        <v>MD</v>
      </c>
      <c r="I58" s="35">
        <v>0.037627314814814815</v>
      </c>
      <c r="J58" s="28">
        <v>18</v>
      </c>
      <c r="K58" s="36">
        <f>I58/$I$2</f>
        <v>0.003463486267932144</v>
      </c>
    </row>
    <row r="59" spans="1:11" ht="12.75">
      <c r="A59" s="28">
        <f>ROW(C5)</f>
        <v>5</v>
      </c>
      <c r="B59" s="29">
        <v>242</v>
      </c>
      <c r="C59" s="30" t="s">
        <v>122</v>
      </c>
      <c r="D59" s="31" t="s">
        <v>123</v>
      </c>
      <c r="E59" s="31" t="s">
        <v>124</v>
      </c>
      <c r="F59" s="32">
        <v>1951</v>
      </c>
      <c r="G59" s="33"/>
      <c r="H59" s="34" t="str">
        <f>VLOOKUP(F59,'RN ZBPM'!$A$1:$B$111,2,0)</f>
        <v>MD</v>
      </c>
      <c r="I59" s="35">
        <v>0.038935185185185184</v>
      </c>
      <c r="J59" s="28">
        <v>16</v>
      </c>
      <c r="K59" s="36">
        <f>I59/$I$2</f>
        <v>0.0035838719794905357</v>
      </c>
    </row>
    <row r="60" spans="1:11" ht="12.75">
      <c r="A60" s="28">
        <f>ROW(C6)</f>
        <v>6</v>
      </c>
      <c r="B60" s="29">
        <v>349</v>
      </c>
      <c r="C60" s="30" t="s">
        <v>125</v>
      </c>
      <c r="D60" s="31" t="s">
        <v>126</v>
      </c>
      <c r="E60" s="31" t="s">
        <v>127</v>
      </c>
      <c r="F60" s="32">
        <v>1956</v>
      </c>
      <c r="G60" s="33"/>
      <c r="H60" s="34" t="str">
        <f>VLOOKUP(F60,'RN ZBPM'!$A$1:$B$111,2,0)</f>
        <v>MD</v>
      </c>
      <c r="I60" s="35">
        <v>0.039525462962962964</v>
      </c>
      <c r="J60" s="28">
        <v>15</v>
      </c>
      <c r="K60" s="36">
        <f>I60/$I$2</f>
        <v>0.003638205353733704</v>
      </c>
    </row>
    <row r="61" spans="1:11" ht="12.75">
      <c r="A61" s="28">
        <f>ROW(C7)</f>
        <v>7</v>
      </c>
      <c r="B61" s="29">
        <v>377</v>
      </c>
      <c r="C61" s="30" t="s">
        <v>24</v>
      </c>
      <c r="D61" s="31" t="s">
        <v>25</v>
      </c>
      <c r="E61" s="31" t="s">
        <v>17</v>
      </c>
      <c r="F61" s="32">
        <v>1956</v>
      </c>
      <c r="G61" s="33"/>
      <c r="H61" s="34" t="str">
        <f>VLOOKUP(F61,'RN ZBPM'!$A$1:$B$111,2,0)</f>
        <v>MD</v>
      </c>
      <c r="I61" s="35">
        <v>0.04123842592592593</v>
      </c>
      <c r="J61" s="28">
        <v>14</v>
      </c>
      <c r="K61" s="36">
        <f>I61/$I$2</f>
        <v>0.003795878675066819</v>
      </c>
    </row>
    <row r="62" spans="1:11" ht="12.75">
      <c r="A62" s="28">
        <f>ROW(C8)</f>
        <v>8</v>
      </c>
      <c r="B62" s="29">
        <v>350</v>
      </c>
      <c r="C62" s="30" t="s">
        <v>128</v>
      </c>
      <c r="D62" s="31" t="s">
        <v>84</v>
      </c>
      <c r="E62" s="31" t="s">
        <v>82</v>
      </c>
      <c r="F62" s="32">
        <v>1944</v>
      </c>
      <c r="G62" s="33"/>
      <c r="H62" s="34" t="str">
        <f>VLOOKUP(F62,'RN ZBPM'!$A$1:$B$111,2,0)</f>
        <v>MD</v>
      </c>
      <c r="I62" s="35">
        <v>0.043784722222222225</v>
      </c>
      <c r="J62" s="28">
        <v>13</v>
      </c>
      <c r="K62" s="36">
        <f>I62/$I$2</f>
        <v>0.004030257936507936</v>
      </c>
    </row>
    <row r="63" spans="1:11" ht="12.75">
      <c r="A63" s="28">
        <f>ROW(C9)</f>
        <v>9</v>
      </c>
      <c r="B63" s="29">
        <v>354</v>
      </c>
      <c r="C63" s="30" t="s">
        <v>129</v>
      </c>
      <c r="D63" s="31" t="s">
        <v>130</v>
      </c>
      <c r="E63" s="31" t="s">
        <v>131</v>
      </c>
      <c r="F63" s="32">
        <v>1941</v>
      </c>
      <c r="G63" s="33"/>
      <c r="H63" s="34" t="str">
        <f>VLOOKUP(F63,'RN ZBPM'!$A$1:$B$111,2,0)</f>
        <v>MD</v>
      </c>
      <c r="I63" s="35">
        <v>0.04449074074074074</v>
      </c>
      <c r="J63" s="28">
        <v>12</v>
      </c>
      <c r="K63" s="36">
        <f>I63/$I$2</f>
        <v>0.0040952449135438825</v>
      </c>
    </row>
    <row r="64" spans="1:11" ht="12.75">
      <c r="A64" s="28">
        <f>ROW(C10)</f>
        <v>10</v>
      </c>
      <c r="B64" s="29">
        <v>314</v>
      </c>
      <c r="C64" s="30" t="s">
        <v>132</v>
      </c>
      <c r="D64" s="31" t="s">
        <v>133</v>
      </c>
      <c r="E64" s="31" t="s">
        <v>134</v>
      </c>
      <c r="F64" s="32">
        <v>1939</v>
      </c>
      <c r="G64" s="33"/>
      <c r="H64" s="34" t="str">
        <f>VLOOKUP(F64,'RN ZBPM'!$A$1:$B$111,2,0)</f>
        <v>MD</v>
      </c>
      <c r="I64" s="35">
        <v>0.04607638888888889</v>
      </c>
      <c r="J64" s="28">
        <v>11</v>
      </c>
      <c r="K64" s="36">
        <f>I64/$I$2</f>
        <v>0.004241199271804942</v>
      </c>
    </row>
    <row r="65" spans="1:11" ht="12.75">
      <c r="A65" s="5" t="str">
        <f>A2</f>
        <v>Krumlovský běh - 27. ročník</v>
      </c>
      <c r="B65" s="41"/>
      <c r="C65" s="6"/>
      <c r="D65" s="7"/>
      <c r="E65" s="42">
        <f>E2</f>
        <v>43029</v>
      </c>
      <c r="F65" s="9"/>
      <c r="G65" s="9"/>
      <c r="H65" s="43"/>
      <c r="I65" s="11">
        <v>4.498</v>
      </c>
      <c r="J65" s="11" t="s">
        <v>1</v>
      </c>
      <c r="K65" s="11" t="s">
        <v>2</v>
      </c>
    </row>
    <row r="66" spans="1:11" ht="12.75">
      <c r="A66" s="22"/>
      <c r="B66" s="40"/>
      <c r="C66" s="24" t="str">
        <f>'Kat.'!A6</f>
        <v>Ženy do 34</v>
      </c>
      <c r="D66" s="24" t="str">
        <f>'Kat.'!B6</f>
        <v>(RN 1983 a mladší)</v>
      </c>
      <c r="E66" s="24" t="str">
        <f>'Kat.'!C6</f>
        <v>ŽA</v>
      </c>
      <c r="F66" s="25"/>
      <c r="G66" s="25"/>
      <c r="H66" s="25"/>
      <c r="I66" s="26"/>
      <c r="J66" s="23"/>
      <c r="K66" s="27"/>
    </row>
    <row r="67" spans="1:11" ht="12.75">
      <c r="A67" s="28">
        <f>ROW(C1)</f>
        <v>1</v>
      </c>
      <c r="B67" s="29">
        <v>317</v>
      </c>
      <c r="C67" s="30" t="s">
        <v>135</v>
      </c>
      <c r="D67" s="31" t="s">
        <v>136</v>
      </c>
      <c r="E67" s="31" t="s">
        <v>137</v>
      </c>
      <c r="F67" s="32">
        <v>2005</v>
      </c>
      <c r="G67" s="33"/>
      <c r="H67" s="34" t="str">
        <f>VLOOKUP(F67,'RN ZBPZ'!$A$1:$B$110,2,0)</f>
        <v>ŽA</v>
      </c>
      <c r="I67" s="35">
        <v>0.012858796296296297</v>
      </c>
      <c r="J67" s="28">
        <v>30</v>
      </c>
      <c r="K67" s="36">
        <f>I67/$I$65</f>
        <v>0.0028587808573357705</v>
      </c>
    </row>
    <row r="68" spans="1:11" ht="12.75">
      <c r="A68" s="28">
        <f>ROW(C2)</f>
        <v>2</v>
      </c>
      <c r="B68" s="29">
        <v>374</v>
      </c>
      <c r="C68" s="30" t="s">
        <v>138</v>
      </c>
      <c r="D68" s="31" t="s">
        <v>139</v>
      </c>
      <c r="E68" s="31" t="s">
        <v>140</v>
      </c>
      <c r="F68" s="32">
        <v>2000</v>
      </c>
      <c r="G68" s="33"/>
      <c r="H68" s="34" t="str">
        <f>VLOOKUP(F68,'RN ZBPZ'!$A$1:$B$110,2,0)</f>
        <v>ŽA</v>
      </c>
      <c r="I68" s="35">
        <v>0.013159722222222222</v>
      </c>
      <c r="J68" s="28">
        <v>25</v>
      </c>
      <c r="K68" s="36">
        <f>I68/$I$65</f>
        <v>0.0029256830196136554</v>
      </c>
    </row>
    <row r="69" spans="1:11" ht="12.75">
      <c r="A69" s="28">
        <f>ROW(C3)</f>
        <v>3</v>
      </c>
      <c r="B69" s="29">
        <v>369</v>
      </c>
      <c r="C69" s="30" t="s">
        <v>141</v>
      </c>
      <c r="D69" s="31" t="s">
        <v>142</v>
      </c>
      <c r="E69" s="31" t="s">
        <v>23</v>
      </c>
      <c r="F69" s="32">
        <v>1988</v>
      </c>
      <c r="G69" s="33"/>
      <c r="H69" s="34" t="str">
        <f>VLOOKUP(F69,'RN ZBPZ'!$A$1:$B$110,2,0)</f>
        <v>ŽA</v>
      </c>
      <c r="I69" s="35">
        <v>0.013402777777777777</v>
      </c>
      <c r="J69" s="28">
        <v>21</v>
      </c>
      <c r="K69" s="36">
        <f>I69/$I$65</f>
        <v>0.002979719381453485</v>
      </c>
    </row>
    <row r="70" spans="1:11" ht="12.75">
      <c r="A70" s="28">
        <f>ROW(C4)</f>
        <v>4</v>
      </c>
      <c r="B70" s="29">
        <v>332</v>
      </c>
      <c r="C70" s="30" t="s">
        <v>143</v>
      </c>
      <c r="D70" s="31" t="s">
        <v>144</v>
      </c>
      <c r="E70" s="31" t="s">
        <v>41</v>
      </c>
      <c r="F70" s="32">
        <v>1983</v>
      </c>
      <c r="G70" s="33"/>
      <c r="H70" s="34" t="str">
        <f>VLOOKUP(F70,'RN ZBPZ'!$A$1:$B$110,2,0)</f>
        <v>ŽA</v>
      </c>
      <c r="I70" s="35">
        <v>0.014328703703703703</v>
      </c>
      <c r="J70" s="28">
        <v>18</v>
      </c>
      <c r="K70" s="36">
        <f>I70/$I$65</f>
        <v>0.0031855721884623614</v>
      </c>
    </row>
    <row r="71" spans="1:11" ht="12.75">
      <c r="A71" s="28">
        <f>ROW(C5)</f>
        <v>5</v>
      </c>
      <c r="B71" s="29">
        <v>316</v>
      </c>
      <c r="C71" s="30" t="s">
        <v>135</v>
      </c>
      <c r="D71" s="31" t="s">
        <v>145</v>
      </c>
      <c r="E71" s="31" t="s">
        <v>137</v>
      </c>
      <c r="F71" s="32">
        <v>2002</v>
      </c>
      <c r="G71" s="33"/>
      <c r="H71" s="34" t="str">
        <f>VLOOKUP(F71,'RN ZBPZ'!$A$1:$B$110,2,0)</f>
        <v>ŽA</v>
      </c>
      <c r="I71" s="35">
        <v>0.014490740740740742</v>
      </c>
      <c r="J71" s="28">
        <v>16</v>
      </c>
      <c r="K71" s="36">
        <f>I71/$I$65</f>
        <v>0.0032215964296889153</v>
      </c>
    </row>
    <row r="72" spans="1:11" ht="12.75">
      <c r="A72" s="28">
        <f>ROW(C6)</f>
        <v>6</v>
      </c>
      <c r="B72" s="29">
        <v>343</v>
      </c>
      <c r="C72" s="30" t="s">
        <v>146</v>
      </c>
      <c r="D72" s="31" t="s">
        <v>139</v>
      </c>
      <c r="E72" s="31" t="s">
        <v>82</v>
      </c>
      <c r="F72" s="32">
        <v>2001</v>
      </c>
      <c r="G72" s="33"/>
      <c r="H72" s="34" t="str">
        <f>VLOOKUP(F72,'RN ZBPZ'!$A$1:$B$110,2,0)</f>
        <v>ŽA</v>
      </c>
      <c r="I72" s="35">
        <v>0.014976851851851852</v>
      </c>
      <c r="J72" s="28">
        <v>15</v>
      </c>
      <c r="K72" s="36">
        <f>I72/$I$65</f>
        <v>0.003329669153368575</v>
      </c>
    </row>
    <row r="73" spans="1:11" ht="12.75">
      <c r="A73" s="28">
        <f>ROW(C7)</f>
        <v>7</v>
      </c>
      <c r="B73" s="29">
        <v>273</v>
      </c>
      <c r="C73" s="30" t="s">
        <v>147</v>
      </c>
      <c r="D73" s="31" t="s">
        <v>148</v>
      </c>
      <c r="E73" s="31" t="s">
        <v>86</v>
      </c>
      <c r="F73" s="32">
        <v>2001</v>
      </c>
      <c r="G73" s="33"/>
      <c r="H73" s="34" t="str">
        <f>VLOOKUP(F73,'RN ZBPZ'!$A$1:$B$110,2,0)</f>
        <v>ŽA</v>
      </c>
      <c r="I73" s="35">
        <v>0.01542824074074074</v>
      </c>
      <c r="J73" s="28">
        <v>14</v>
      </c>
      <c r="K73" s="36">
        <f>I73/$I$65</f>
        <v>0.0034300223967854023</v>
      </c>
    </row>
    <row r="74" spans="1:11" ht="12.75">
      <c r="A74" s="28">
        <f>ROW(C8)</f>
        <v>8</v>
      </c>
      <c r="B74" s="29">
        <v>270</v>
      </c>
      <c r="C74" s="30" t="s">
        <v>147</v>
      </c>
      <c r="D74" s="31" t="s">
        <v>149</v>
      </c>
      <c r="E74" s="31" t="s">
        <v>86</v>
      </c>
      <c r="F74" s="32">
        <v>1999</v>
      </c>
      <c r="G74" s="33"/>
      <c r="H74" s="34" t="str">
        <f>VLOOKUP(F74,'RN ZBPZ'!$A$1:$B$110,2,0)</f>
        <v>ŽA</v>
      </c>
      <c r="I74" s="35">
        <v>0.015844907407407408</v>
      </c>
      <c r="J74" s="28">
        <v>13</v>
      </c>
      <c r="K74" s="36">
        <f>I74/$I$65</f>
        <v>0.003522656159939397</v>
      </c>
    </row>
    <row r="75" spans="1:11" ht="12.75">
      <c r="A75" s="28">
        <f>ROW(C9)</f>
        <v>9</v>
      </c>
      <c r="B75" s="29">
        <v>368</v>
      </c>
      <c r="C75" s="30" t="s">
        <v>150</v>
      </c>
      <c r="D75" s="31" t="s">
        <v>151</v>
      </c>
      <c r="E75" s="31" t="s">
        <v>23</v>
      </c>
      <c r="F75" s="32">
        <v>1993</v>
      </c>
      <c r="G75" s="33"/>
      <c r="H75" s="34" t="str">
        <f>VLOOKUP(F75,'RN ZBPZ'!$A$1:$B$110,2,0)</f>
        <v>ŽA</v>
      </c>
      <c r="I75" s="35">
        <v>0.01633101851851852</v>
      </c>
      <c r="J75" s="28">
        <v>12</v>
      </c>
      <c r="K75" s="36">
        <f>I75/$I$65</f>
        <v>0.003630728883619057</v>
      </c>
    </row>
    <row r="76" spans="1:11" ht="12.75">
      <c r="A76" s="28">
        <f>ROW(C10)</f>
        <v>10</v>
      </c>
      <c r="B76" s="29">
        <v>294</v>
      </c>
      <c r="C76" s="30" t="s">
        <v>152</v>
      </c>
      <c r="D76" s="31" t="s">
        <v>153</v>
      </c>
      <c r="E76" s="31" t="s">
        <v>154</v>
      </c>
      <c r="F76" s="32">
        <v>2001</v>
      </c>
      <c r="G76" s="33"/>
      <c r="H76" s="34" t="str">
        <f>VLOOKUP(F76,'RN ZBPZ'!$A$1:$B$110,2,0)</f>
        <v>ŽA</v>
      </c>
      <c r="I76" s="35">
        <v>0.01642361111111111</v>
      </c>
      <c r="J76" s="28">
        <v>11</v>
      </c>
      <c r="K76" s="36">
        <f>I76/$I$65</f>
        <v>0.0036513141643199445</v>
      </c>
    </row>
    <row r="77" spans="1:11" ht="12.75">
      <c r="A77" s="28">
        <f>ROW(C11)</f>
        <v>11</v>
      </c>
      <c r="B77" s="29">
        <v>327</v>
      </c>
      <c r="C77" s="30" t="s">
        <v>155</v>
      </c>
      <c r="D77" s="31" t="s">
        <v>156</v>
      </c>
      <c r="E77" s="31" t="s">
        <v>157</v>
      </c>
      <c r="F77" s="32">
        <v>1995</v>
      </c>
      <c r="G77" s="33"/>
      <c r="H77" s="34" t="str">
        <f>VLOOKUP(F77,'RN ZBPZ'!$A$1:$B$110,2,0)</f>
        <v>ŽA</v>
      </c>
      <c r="I77" s="35">
        <v>0.016979166666666667</v>
      </c>
      <c r="J77" s="28">
        <v>10</v>
      </c>
      <c r="K77" s="36">
        <f>I77/$I$65</f>
        <v>0.0037748258485252703</v>
      </c>
    </row>
    <row r="78" spans="1:11" ht="12.75">
      <c r="A78" s="28">
        <f>ROW(C12)</f>
        <v>12</v>
      </c>
      <c r="B78" s="29">
        <v>333</v>
      </c>
      <c r="C78" s="30" t="s">
        <v>158</v>
      </c>
      <c r="D78" s="31" t="s">
        <v>159</v>
      </c>
      <c r="E78" s="31" t="s">
        <v>17</v>
      </c>
      <c r="F78" s="32">
        <v>1983</v>
      </c>
      <c r="G78" s="33"/>
      <c r="H78" s="34" t="str">
        <f>VLOOKUP(F78,'RN ZBPZ'!$A$1:$B$110,2,0)</f>
        <v>ŽA</v>
      </c>
      <c r="I78" s="35">
        <v>0.017002314814814814</v>
      </c>
      <c r="J78" s="28">
        <v>9</v>
      </c>
      <c r="K78" s="36">
        <f>I78/$I$65</f>
        <v>0.003779972168700492</v>
      </c>
    </row>
    <row r="79" spans="1:11" ht="12.75">
      <c r="A79" s="28">
        <f>ROW(C13)</f>
        <v>13</v>
      </c>
      <c r="B79" s="29">
        <v>218</v>
      </c>
      <c r="C79" s="30" t="s">
        <v>160</v>
      </c>
      <c r="D79" s="31" t="s">
        <v>161</v>
      </c>
      <c r="E79" s="31" t="s">
        <v>44</v>
      </c>
      <c r="F79" s="32">
        <v>1984</v>
      </c>
      <c r="G79" s="33"/>
      <c r="H79" s="34" t="str">
        <f>VLOOKUP(F79,'RN ZBPZ'!$A$1:$B$110,2,0)</f>
        <v>ŽA</v>
      </c>
      <c r="I79" s="35">
        <v>0.017060185185185185</v>
      </c>
      <c r="J79" s="28">
        <v>8</v>
      </c>
      <c r="K79" s="36">
        <f>I79/$I$65</f>
        <v>0.003792837969138547</v>
      </c>
    </row>
    <row r="80" spans="1:11" ht="12.75">
      <c r="A80" s="28">
        <f>ROW(C14)</f>
        <v>14</v>
      </c>
      <c r="B80" s="29">
        <v>141</v>
      </c>
      <c r="C80" s="30" t="s">
        <v>162</v>
      </c>
      <c r="D80" s="31" t="s">
        <v>163</v>
      </c>
      <c r="E80" s="31" t="s">
        <v>164</v>
      </c>
      <c r="F80" s="32">
        <v>2001</v>
      </c>
      <c r="G80" s="33"/>
      <c r="H80" s="34" t="str">
        <f>VLOOKUP(F80,'RN ZBPZ'!$A$1:$B$110,2,0)</f>
        <v>ŽA</v>
      </c>
      <c r="I80" s="35">
        <v>0.017118055555555556</v>
      </c>
      <c r="J80" s="28">
        <v>7</v>
      </c>
      <c r="K80" s="36">
        <f>I80/$I$65</f>
        <v>0.003805703769576602</v>
      </c>
    </row>
    <row r="81" spans="1:11" ht="12.75">
      <c r="A81" s="28">
        <f>ROW(C15)</f>
        <v>15</v>
      </c>
      <c r="B81" s="29">
        <v>344</v>
      </c>
      <c r="C81" s="30" t="s">
        <v>146</v>
      </c>
      <c r="D81" s="31" t="s">
        <v>161</v>
      </c>
      <c r="E81" s="31" t="s">
        <v>82</v>
      </c>
      <c r="F81" s="32">
        <v>1999</v>
      </c>
      <c r="G81" s="33"/>
      <c r="H81" s="34" t="str">
        <f>VLOOKUP(F81,'RN ZBPZ'!$A$1:$B$110,2,0)</f>
        <v>ŽA</v>
      </c>
      <c r="I81" s="35">
        <v>0.0171875</v>
      </c>
      <c r="J81" s="28">
        <v>6</v>
      </c>
      <c r="K81" s="36">
        <f>I81/$I$65</f>
        <v>0.0038211427301022677</v>
      </c>
    </row>
    <row r="82" spans="1:11" ht="12.75">
      <c r="A82" s="28">
        <f>ROW(C16)</f>
        <v>16</v>
      </c>
      <c r="B82" s="29">
        <v>99</v>
      </c>
      <c r="C82" s="30" t="s">
        <v>165</v>
      </c>
      <c r="D82" s="31" t="s">
        <v>166</v>
      </c>
      <c r="E82" s="31" t="s">
        <v>111</v>
      </c>
      <c r="F82" s="32">
        <v>1983</v>
      </c>
      <c r="G82" s="33"/>
      <c r="H82" s="34" t="str">
        <f>VLOOKUP(F82,'RN ZBPZ'!$A$1:$B$110,2,0)</f>
        <v>ŽA</v>
      </c>
      <c r="I82" s="35">
        <v>0.01951388888888889</v>
      </c>
      <c r="J82" s="28">
        <v>5</v>
      </c>
      <c r="K82" s="36">
        <f>I82/$I$65</f>
        <v>0.00433834790771207</v>
      </c>
    </row>
    <row r="83" spans="1:11" ht="12.75">
      <c r="A83" s="22"/>
      <c r="B83" s="44"/>
      <c r="C83" s="24" t="str">
        <f>'Kat.'!A7</f>
        <v>Ženy nad 35 </v>
      </c>
      <c r="D83" s="24" t="str">
        <f>'Kat.'!B7</f>
        <v>(RN 1982 a méně)</v>
      </c>
      <c r="E83" s="24" t="str">
        <f>'Kat.'!C7</f>
        <v>ŽB</v>
      </c>
      <c r="F83" s="25"/>
      <c r="G83" s="25"/>
      <c r="H83" s="25"/>
      <c r="I83" s="26"/>
      <c r="J83" s="23"/>
      <c r="K83" s="27"/>
    </row>
    <row r="84" spans="1:11" ht="12.75">
      <c r="A84" s="28">
        <f>ROW(C1)</f>
        <v>1</v>
      </c>
      <c r="B84" s="29">
        <v>309</v>
      </c>
      <c r="C84" s="30" t="s">
        <v>167</v>
      </c>
      <c r="D84" s="31" t="s">
        <v>168</v>
      </c>
      <c r="E84" s="31" t="s">
        <v>17</v>
      </c>
      <c r="F84" s="32">
        <v>1970</v>
      </c>
      <c r="G84" s="33"/>
      <c r="H84" s="34" t="str">
        <f>VLOOKUP(F84,'RN ZBPZ'!$A$1:$B$110,2,0)</f>
        <v>ŽB</v>
      </c>
      <c r="I84" s="35">
        <v>0.01204861111111111</v>
      </c>
      <c r="J84" s="28">
        <v>30</v>
      </c>
      <c r="K84" s="36">
        <f>I84/$I$65</f>
        <v>0.0026786596512030037</v>
      </c>
    </row>
    <row r="85" spans="1:11" ht="12.75">
      <c r="A85" s="28">
        <f>ROW(C2)</f>
        <v>2</v>
      </c>
      <c r="B85" s="29">
        <v>240</v>
      </c>
      <c r="C85" s="30" t="s">
        <v>169</v>
      </c>
      <c r="D85" s="31" t="s">
        <v>170</v>
      </c>
      <c r="E85" s="31" t="s">
        <v>76</v>
      </c>
      <c r="F85" s="32">
        <v>1977</v>
      </c>
      <c r="G85" s="33"/>
      <c r="H85" s="34" t="str">
        <f>VLOOKUP(F85,'RN ZBPZ'!$A$1:$B$110,2,0)</f>
        <v>ŽB</v>
      </c>
      <c r="I85" s="35">
        <v>0.01326388888888889</v>
      </c>
      <c r="J85" s="28">
        <v>25</v>
      </c>
      <c r="K85" s="36">
        <f>I85/$I$65</f>
        <v>0.002948841460402154</v>
      </c>
    </row>
    <row r="86" spans="1:11" ht="12.75">
      <c r="A86" s="28">
        <f>ROW(C3)</f>
        <v>3</v>
      </c>
      <c r="B86" s="29">
        <v>373</v>
      </c>
      <c r="C86" s="30" t="s">
        <v>171</v>
      </c>
      <c r="D86" s="31" t="s">
        <v>172</v>
      </c>
      <c r="E86" s="31" t="s">
        <v>173</v>
      </c>
      <c r="F86" s="32">
        <v>1977</v>
      </c>
      <c r="G86" s="33"/>
      <c r="H86" s="34" t="str">
        <f>VLOOKUP(F86,'RN ZBPZ'!$A$1:$B$110,2,0)</f>
        <v>ŽB</v>
      </c>
      <c r="I86" s="35">
        <v>0.013425925925925926</v>
      </c>
      <c r="J86" s="28">
        <v>21</v>
      </c>
      <c r="K86" s="36">
        <f>I86/$I$65</f>
        <v>0.002984865701628707</v>
      </c>
    </row>
    <row r="87" spans="1:11" ht="12.75">
      <c r="A87" s="28">
        <f>ROW(C4)</f>
        <v>4</v>
      </c>
      <c r="B87" s="29">
        <v>101</v>
      </c>
      <c r="C87" s="30" t="s">
        <v>174</v>
      </c>
      <c r="D87" s="31" t="s">
        <v>139</v>
      </c>
      <c r="E87" s="31" t="s">
        <v>111</v>
      </c>
      <c r="F87" s="32">
        <v>1975</v>
      </c>
      <c r="G87" s="33"/>
      <c r="H87" s="34" t="str">
        <f>VLOOKUP(F87,'RN ZBPZ'!$A$1:$B$110,2,0)</f>
        <v>ŽB</v>
      </c>
      <c r="I87" s="35">
        <v>0.014513888888888889</v>
      </c>
      <c r="J87" s="28">
        <v>18</v>
      </c>
      <c r="K87" s="36">
        <f>I87/$I$65</f>
        <v>0.003226742749864137</v>
      </c>
    </row>
    <row r="88" spans="1:11" ht="12.75">
      <c r="A88" s="28">
        <f>ROW(C5)</f>
        <v>5</v>
      </c>
      <c r="B88" s="29">
        <v>371</v>
      </c>
      <c r="C88" s="30" t="s">
        <v>175</v>
      </c>
      <c r="D88" s="31" t="s">
        <v>148</v>
      </c>
      <c r="E88" s="31" t="s">
        <v>72</v>
      </c>
      <c r="F88" s="32">
        <v>1962</v>
      </c>
      <c r="G88" s="33"/>
      <c r="H88" s="34" t="str">
        <f>VLOOKUP(F88,'RN ZBPZ'!$A$1:$B$110,2,0)</f>
        <v>ŽB</v>
      </c>
      <c r="I88" s="35">
        <v>0.014594907407407407</v>
      </c>
      <c r="J88" s="28">
        <v>16</v>
      </c>
      <c r="K88" s="36">
        <f>I88/$I$65</f>
        <v>0.0032447548704774135</v>
      </c>
    </row>
    <row r="89" spans="1:11" ht="12.75">
      <c r="A89" s="28">
        <f>ROW(C6)</f>
        <v>6</v>
      </c>
      <c r="B89" s="29">
        <v>216</v>
      </c>
      <c r="C89" s="30" t="s">
        <v>176</v>
      </c>
      <c r="D89" s="31" t="s">
        <v>148</v>
      </c>
      <c r="E89" s="31" t="s">
        <v>17</v>
      </c>
      <c r="F89" s="32">
        <v>1975</v>
      </c>
      <c r="G89" s="33"/>
      <c r="H89" s="34" t="str">
        <f>VLOOKUP(F89,'RN ZBPZ'!$A$1:$B$110,2,0)</f>
        <v>ŽB</v>
      </c>
      <c r="I89" s="35">
        <v>0.01480324074074074</v>
      </c>
      <c r="J89" s="28">
        <v>15</v>
      </c>
      <c r="K89" s="36">
        <f>I89/$I$65</f>
        <v>0.0032910717520544105</v>
      </c>
    </row>
    <row r="90" spans="1:11" ht="12.75">
      <c r="A90" s="28">
        <f>ROW(C7)</f>
        <v>7</v>
      </c>
      <c r="B90" s="29">
        <v>100</v>
      </c>
      <c r="C90" s="30" t="s">
        <v>177</v>
      </c>
      <c r="D90" s="31" t="s">
        <v>161</v>
      </c>
      <c r="E90" s="31" t="s">
        <v>111</v>
      </c>
      <c r="F90" s="32">
        <v>1974</v>
      </c>
      <c r="G90" s="33"/>
      <c r="H90" s="34" t="str">
        <f>VLOOKUP(F90,'RN ZBPZ'!$A$1:$B$110,2,0)</f>
        <v>ŽB</v>
      </c>
      <c r="I90" s="35">
        <v>0.015</v>
      </c>
      <c r="J90" s="28">
        <v>14</v>
      </c>
      <c r="K90" s="36">
        <f>I90/$I$65</f>
        <v>0.003334815473543797</v>
      </c>
    </row>
    <row r="91" spans="1:11" ht="12.75">
      <c r="A91" s="28">
        <f>ROW(C8)</f>
        <v>8</v>
      </c>
      <c r="B91" s="29">
        <v>362</v>
      </c>
      <c r="C91" s="30" t="s">
        <v>178</v>
      </c>
      <c r="D91" s="31" t="s">
        <v>179</v>
      </c>
      <c r="E91" s="31" t="s">
        <v>180</v>
      </c>
      <c r="F91" s="32">
        <v>1978</v>
      </c>
      <c r="G91" s="33"/>
      <c r="H91" s="34" t="str">
        <f>VLOOKUP(F91,'RN ZBPZ'!$A$1:$B$110,2,0)</f>
        <v>ŽB</v>
      </c>
      <c r="I91" s="35">
        <v>0.015347222222222222</v>
      </c>
      <c r="J91" s="28">
        <v>13</v>
      </c>
      <c r="K91" s="36">
        <f>I91/$I$65</f>
        <v>0.0034120102761721256</v>
      </c>
    </row>
    <row r="92" spans="1:11" ht="12.75">
      <c r="A92" s="28">
        <f>ROW(C9)</f>
        <v>9</v>
      </c>
      <c r="B92" s="29">
        <v>318</v>
      </c>
      <c r="C92" s="30" t="s">
        <v>181</v>
      </c>
      <c r="D92" s="31" t="s">
        <v>182</v>
      </c>
      <c r="E92" s="31" t="s">
        <v>183</v>
      </c>
      <c r="F92" s="32">
        <v>1965</v>
      </c>
      <c r="G92" s="33"/>
      <c r="H92" s="34" t="str">
        <f>VLOOKUP(F92,'RN ZBPZ'!$A$1:$B$110,2,0)</f>
        <v>ŽB</v>
      </c>
      <c r="I92" s="35">
        <v>0.01542824074074074</v>
      </c>
      <c r="J92" s="28">
        <v>12</v>
      </c>
      <c r="K92" s="36">
        <f>I92/$I$65</f>
        <v>0.0034300223967854023</v>
      </c>
    </row>
    <row r="93" spans="1:11" ht="12.75">
      <c r="A93" s="28">
        <f>ROW(C10)</f>
        <v>10</v>
      </c>
      <c r="B93" s="29">
        <v>325</v>
      </c>
      <c r="C93" s="30" t="s">
        <v>184</v>
      </c>
      <c r="D93" s="31" t="s">
        <v>168</v>
      </c>
      <c r="E93" s="31" t="s">
        <v>17</v>
      </c>
      <c r="F93" s="32">
        <v>1966</v>
      </c>
      <c r="G93" s="33"/>
      <c r="H93" s="34" t="str">
        <f>VLOOKUP(F93,'RN ZBPZ'!$A$1:$B$110,2,0)</f>
        <v>ŽB</v>
      </c>
      <c r="I93" s="35">
        <v>0.01574074074074074</v>
      </c>
      <c r="J93" s="28">
        <v>11</v>
      </c>
      <c r="K93" s="36">
        <f>I93/$I$65</f>
        <v>0.003499497719150898</v>
      </c>
    </row>
    <row r="94" spans="1:11" ht="12.75">
      <c r="A94" s="28">
        <f>ROW(C11)</f>
        <v>11</v>
      </c>
      <c r="B94" s="29">
        <v>312</v>
      </c>
      <c r="C94" s="30" t="s">
        <v>185</v>
      </c>
      <c r="D94" s="31" t="s">
        <v>186</v>
      </c>
      <c r="E94" s="31" t="s">
        <v>17</v>
      </c>
      <c r="F94" s="32">
        <v>1978</v>
      </c>
      <c r="G94" s="33"/>
      <c r="H94" s="34" t="str">
        <f>VLOOKUP(F94,'RN ZBPZ'!$A$1:$B$110,2,0)</f>
        <v>ŽB</v>
      </c>
      <c r="I94" s="35">
        <v>0.015821759259259258</v>
      </c>
      <c r="J94" s="28">
        <v>10</v>
      </c>
      <c r="K94" s="36">
        <f>I94/$I$65</f>
        <v>0.0035175098397641747</v>
      </c>
    </row>
    <row r="95" spans="1:11" ht="12.75">
      <c r="A95" s="28">
        <f>ROW(C12)</f>
        <v>12</v>
      </c>
      <c r="B95" s="29">
        <v>379</v>
      </c>
      <c r="C95" s="30" t="s">
        <v>187</v>
      </c>
      <c r="D95" s="31" t="s">
        <v>188</v>
      </c>
      <c r="E95" s="31" t="s">
        <v>189</v>
      </c>
      <c r="F95" s="32">
        <v>1969</v>
      </c>
      <c r="G95" s="33"/>
      <c r="H95" s="34" t="str">
        <f>VLOOKUP(F95,'RN ZBPZ'!$A$1:$B$110,2,0)</f>
        <v>ŽB</v>
      </c>
      <c r="I95" s="35">
        <v>0.015983796296296298</v>
      </c>
      <c r="J95" s="28">
        <v>9</v>
      </c>
      <c r="K95" s="36">
        <f>I95/$I$65</f>
        <v>0.0035535340809907286</v>
      </c>
    </row>
    <row r="96" spans="1:11" ht="12.75">
      <c r="A96" s="28">
        <f>ROW(C13)</f>
        <v>13</v>
      </c>
      <c r="B96" s="29">
        <v>376</v>
      </c>
      <c r="C96" s="30" t="s">
        <v>190</v>
      </c>
      <c r="D96" s="31" t="s">
        <v>191</v>
      </c>
      <c r="E96" s="31" t="s">
        <v>192</v>
      </c>
      <c r="F96" s="32">
        <v>1973</v>
      </c>
      <c r="G96" s="33"/>
      <c r="H96" s="34" t="str">
        <f>VLOOKUP(F96,'RN ZBPZ'!$A$1:$B$110,2,0)</f>
        <v>ŽB</v>
      </c>
      <c r="I96" s="35">
        <v>0.01605324074074074</v>
      </c>
      <c r="J96" s="28">
        <v>8</v>
      </c>
      <c r="K96" s="36">
        <f>I96/$I$65</f>
        <v>0.0035689730415163936</v>
      </c>
    </row>
    <row r="97" spans="1:11" ht="12.75">
      <c r="A97" s="28">
        <f>ROW(C14)</f>
        <v>14</v>
      </c>
      <c r="B97" s="29">
        <v>286</v>
      </c>
      <c r="C97" s="30" t="s">
        <v>193</v>
      </c>
      <c r="D97" s="31" t="s">
        <v>170</v>
      </c>
      <c r="E97" s="31" t="s">
        <v>79</v>
      </c>
      <c r="F97" s="32">
        <v>1976</v>
      </c>
      <c r="G97" s="33"/>
      <c r="H97" s="34" t="str">
        <f>VLOOKUP(F97,'RN ZBPZ'!$A$1:$B$110,2,0)</f>
        <v>ŽB</v>
      </c>
      <c r="I97" s="35">
        <v>0.016180555555555556</v>
      </c>
      <c r="J97" s="28">
        <v>7</v>
      </c>
      <c r="K97" s="36">
        <f>I97/$I$65</f>
        <v>0.0035972778024801143</v>
      </c>
    </row>
    <row r="98" spans="1:11" ht="12.75">
      <c r="A98" s="28">
        <f>ROW(C15)</f>
        <v>15</v>
      </c>
      <c r="B98" s="29">
        <v>351</v>
      </c>
      <c r="C98" s="30" t="s">
        <v>194</v>
      </c>
      <c r="D98" s="31" t="s">
        <v>182</v>
      </c>
      <c r="E98" s="31" t="s">
        <v>195</v>
      </c>
      <c r="F98" s="32">
        <v>1982</v>
      </c>
      <c r="G98" s="33"/>
      <c r="H98" s="34" t="str">
        <f>VLOOKUP(F98,'RN ZBPZ'!$A$1:$B$110,2,0)</f>
        <v>ŽB</v>
      </c>
      <c r="I98" s="35">
        <v>0.01633101851851852</v>
      </c>
      <c r="J98" s="28">
        <v>6</v>
      </c>
      <c r="K98" s="36">
        <f>I98/$I$65</f>
        <v>0.003630728883619057</v>
      </c>
    </row>
    <row r="99" spans="1:11" ht="12.75">
      <c r="A99" s="28">
        <f>ROW(C16)</f>
        <v>16</v>
      </c>
      <c r="B99" s="29">
        <v>303</v>
      </c>
      <c r="C99" s="30" t="s">
        <v>196</v>
      </c>
      <c r="D99" s="31" t="s">
        <v>145</v>
      </c>
      <c r="E99" s="31" t="s">
        <v>88</v>
      </c>
      <c r="F99" s="32">
        <v>1976</v>
      </c>
      <c r="G99" s="33"/>
      <c r="H99" s="34" t="str">
        <f>VLOOKUP(F99,'RN ZBPZ'!$A$1:$B$110,2,0)</f>
        <v>ŽB</v>
      </c>
      <c r="I99" s="35">
        <v>0.01716435185185185</v>
      </c>
      <c r="J99" s="28">
        <v>5</v>
      </c>
      <c r="K99" s="36">
        <f>I99/$I$65</f>
        <v>0.0038159964099270453</v>
      </c>
    </row>
    <row r="100" spans="1:11" ht="12.75">
      <c r="A100" s="28">
        <f>ROW(C17)</f>
        <v>17</v>
      </c>
      <c r="B100" s="29">
        <v>329</v>
      </c>
      <c r="C100" s="30" t="s">
        <v>197</v>
      </c>
      <c r="D100" s="31" t="s">
        <v>182</v>
      </c>
      <c r="E100" s="31" t="s">
        <v>47</v>
      </c>
      <c r="F100" s="32">
        <v>1982</v>
      </c>
      <c r="G100" s="33"/>
      <c r="H100" s="34" t="str">
        <f>VLOOKUP(F100,'RN ZBPZ'!$A$1:$B$110,2,0)</f>
        <v>ŽB</v>
      </c>
      <c r="I100" s="35">
        <v>0.01733796296296296</v>
      </c>
      <c r="J100" s="28">
        <v>4</v>
      </c>
      <c r="K100" s="36">
        <f>I100/$I$65</f>
        <v>0.0038545938112412095</v>
      </c>
    </row>
    <row r="101" spans="1:11" ht="12.75">
      <c r="A101" s="28">
        <f>ROW(C18)</f>
        <v>18</v>
      </c>
      <c r="B101" s="29">
        <v>375</v>
      </c>
      <c r="C101" s="30" t="s">
        <v>198</v>
      </c>
      <c r="D101" s="31" t="s">
        <v>199</v>
      </c>
      <c r="E101" s="31" t="s">
        <v>17</v>
      </c>
      <c r="F101" s="32">
        <v>1958</v>
      </c>
      <c r="G101" s="33"/>
      <c r="H101" s="34" t="str">
        <f>VLOOKUP(F101,'RN ZBPZ'!$A$1:$B$110,2,0)</f>
        <v>ŽB</v>
      </c>
      <c r="I101" s="35">
        <v>0.017881944444444443</v>
      </c>
      <c r="J101" s="28">
        <v>3</v>
      </c>
      <c r="K101" s="36">
        <f>I101/$I$65</f>
        <v>0.003975532335358924</v>
      </c>
    </row>
    <row r="102" spans="1:11" ht="12.75">
      <c r="A102" s="28">
        <f>ROW(C19)</f>
        <v>19</v>
      </c>
      <c r="B102" s="29">
        <v>353</v>
      </c>
      <c r="C102" s="30" t="s">
        <v>200</v>
      </c>
      <c r="D102" s="31" t="s">
        <v>201</v>
      </c>
      <c r="E102" s="31" t="s">
        <v>202</v>
      </c>
      <c r="F102" s="32">
        <v>1953</v>
      </c>
      <c r="G102" s="33"/>
      <c r="H102" s="34" t="str">
        <f>VLOOKUP(F102,'RN ZBPZ'!$A$1:$B$110,2,0)</f>
        <v>ŽB</v>
      </c>
      <c r="I102" s="35">
        <v>0.019039351851851852</v>
      </c>
      <c r="J102" s="28">
        <v>2</v>
      </c>
      <c r="K102" s="36">
        <f>I102/$I$65</f>
        <v>0.004232848344120021</v>
      </c>
    </row>
    <row r="103" spans="1:11" ht="12.75">
      <c r="A103" s="28">
        <f>ROW(C20)</f>
        <v>20</v>
      </c>
      <c r="B103" s="29">
        <v>43</v>
      </c>
      <c r="C103" s="30" t="s">
        <v>203</v>
      </c>
      <c r="D103" s="31" t="s">
        <v>168</v>
      </c>
      <c r="E103" s="31"/>
      <c r="F103" s="32">
        <v>1975</v>
      </c>
      <c r="G103" s="33"/>
      <c r="H103" s="34" t="str">
        <f>VLOOKUP(F103,'RN ZBPZ'!$A$1:$B$110,2,0)</f>
        <v>ŽB</v>
      </c>
      <c r="I103" s="35">
        <v>0.01994212962962963</v>
      </c>
      <c r="J103" s="28">
        <v>1</v>
      </c>
      <c r="K103" s="36">
        <f>I103/$I$65</f>
        <v>0.004433554830953675</v>
      </c>
    </row>
  </sheetData>
  <sheetProtection selectLockedCells="1" selectUnlockedCells="1"/>
  <printOptions/>
  <pageMargins left="1.6284722222222223" right="0.4423611111111111" top="0.27291666666666664" bottom="0.45069444444444445" header="0.5118055555555555" footer="0.5118055555555555"/>
  <pageSetup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Normal="90" zoomScaleSheetLayoutView="100" workbookViewId="0" topLeftCell="A1">
      <selection activeCell="B19" sqref="B19"/>
    </sheetView>
  </sheetViews>
  <sheetFormatPr defaultColWidth="12.00390625" defaultRowHeight="12.75"/>
  <cols>
    <col min="1" max="2" width="27.25390625" style="0" customWidth="1"/>
    <col min="3" max="3" width="23.00390625" style="0" customWidth="1"/>
    <col min="4" max="16384" width="11.625" style="0" customWidth="1"/>
  </cols>
  <sheetData>
    <row r="1" spans="1:3" ht="12.75">
      <c r="A1" s="45" t="s">
        <v>204</v>
      </c>
      <c r="B1" s="46"/>
      <c r="C1" s="46"/>
    </row>
    <row r="2" spans="1:3" ht="12.75">
      <c r="A2" s="47" t="s">
        <v>205</v>
      </c>
      <c r="B2" s="48" t="s">
        <v>206</v>
      </c>
      <c r="C2" s="49" t="s">
        <v>207</v>
      </c>
    </row>
    <row r="3" spans="1:3" ht="12.75">
      <c r="A3" s="50" t="s">
        <v>208</v>
      </c>
      <c r="B3" s="32" t="s">
        <v>209</v>
      </c>
      <c r="C3" s="51" t="s">
        <v>210</v>
      </c>
    </row>
    <row r="4" spans="1:3" ht="12.75">
      <c r="A4" s="50" t="s">
        <v>211</v>
      </c>
      <c r="B4" s="32" t="s">
        <v>212</v>
      </c>
      <c r="C4" s="51" t="s">
        <v>213</v>
      </c>
    </row>
    <row r="5" spans="1:3" ht="12.75">
      <c r="A5" s="50" t="s">
        <v>214</v>
      </c>
      <c r="B5" s="32" t="s">
        <v>215</v>
      </c>
      <c r="C5" s="51" t="s">
        <v>216</v>
      </c>
    </row>
    <row r="6" spans="1:3" ht="12.75">
      <c r="A6" s="47" t="s">
        <v>217</v>
      </c>
      <c r="B6" s="48" t="s">
        <v>218</v>
      </c>
      <c r="C6" s="49" t="s">
        <v>219</v>
      </c>
    </row>
    <row r="7" spans="1:3" ht="12.75">
      <c r="A7" s="50" t="s">
        <v>220</v>
      </c>
      <c r="B7" s="32" t="s">
        <v>221</v>
      </c>
      <c r="C7" s="51" t="s">
        <v>222</v>
      </c>
    </row>
    <row r="8" spans="1:2" ht="12.75">
      <c r="A8" s="52"/>
      <c r="B8" s="52"/>
    </row>
    <row r="9" spans="1:3" ht="12.75">
      <c r="A9" s="53" t="s">
        <v>223</v>
      </c>
      <c r="B9" s="54"/>
      <c r="C9" s="46"/>
    </row>
    <row r="10" spans="1:3" ht="12.75">
      <c r="A10" s="47" t="s">
        <v>205</v>
      </c>
      <c r="B10" s="48" t="s">
        <v>206</v>
      </c>
      <c r="C10" s="49" t="s">
        <v>207</v>
      </c>
    </row>
    <row r="11" spans="1:3" ht="12.75">
      <c r="A11" s="50" t="s">
        <v>208</v>
      </c>
      <c r="B11" s="32" t="s">
        <v>209</v>
      </c>
      <c r="C11" s="51" t="s">
        <v>210</v>
      </c>
    </row>
    <row r="12" spans="1:3" ht="12.75">
      <c r="A12" s="50" t="s">
        <v>211</v>
      </c>
      <c r="B12" s="32" t="s">
        <v>212</v>
      </c>
      <c r="C12" s="51" t="s">
        <v>213</v>
      </c>
    </row>
    <row r="13" spans="1:3" ht="12.75">
      <c r="A13" s="50" t="s">
        <v>214</v>
      </c>
      <c r="B13" s="32" t="s">
        <v>215</v>
      </c>
      <c r="C13" s="51" t="s">
        <v>216</v>
      </c>
    </row>
    <row r="14" spans="1:3" ht="12.75">
      <c r="A14" s="47" t="s">
        <v>224</v>
      </c>
      <c r="B14" s="48" t="s">
        <v>218</v>
      </c>
      <c r="C14" s="49" t="s">
        <v>219</v>
      </c>
    </row>
    <row r="15" spans="1:3" ht="12.75">
      <c r="A15" s="50" t="s">
        <v>225</v>
      </c>
      <c r="B15" s="32" t="s">
        <v>221</v>
      </c>
      <c r="C15" s="51" t="s">
        <v>222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13"/>
  <sheetViews>
    <sheetView view="pageBreakPreview" zoomScaleNormal="90" zoomScaleSheetLayoutView="100" workbookViewId="0" topLeftCell="A1">
      <selection activeCell="B31" sqref="B31"/>
    </sheetView>
  </sheetViews>
  <sheetFormatPr defaultColWidth="12.00390625" defaultRowHeight="12.75"/>
  <cols>
    <col min="1" max="1" width="13.375" style="0" customWidth="1"/>
    <col min="2" max="2" width="18.50390625" style="0" customWidth="1"/>
    <col min="3" max="16384" width="11.625" style="0" customWidth="1"/>
  </cols>
  <sheetData>
    <row r="1" spans="1:3" ht="12.75">
      <c r="A1" s="55" t="s">
        <v>223</v>
      </c>
      <c r="B1" s="56"/>
      <c r="C1" s="56"/>
    </row>
    <row r="2" spans="1:3" ht="12.75">
      <c r="A2" s="57" t="str">
        <f>'Kat.'!A10</f>
        <v>Muži do 39:</v>
      </c>
      <c r="B2" s="57" t="str">
        <f>'Kat.'!B10</f>
        <v>(RN 1978 a mladší)</v>
      </c>
      <c r="C2" s="57" t="str">
        <f>'Kat.'!C10</f>
        <v>MA</v>
      </c>
    </row>
    <row r="3" spans="1:2" ht="12.75">
      <c r="A3">
        <v>2016</v>
      </c>
      <c r="B3" t="s">
        <v>207</v>
      </c>
    </row>
    <row r="4" spans="1:2" ht="12.75">
      <c r="A4">
        <v>2016</v>
      </c>
      <c r="B4" t="s">
        <v>207</v>
      </c>
    </row>
    <row r="5" spans="1:2" ht="12.75">
      <c r="A5">
        <v>2015</v>
      </c>
      <c r="B5" t="s">
        <v>207</v>
      </c>
    </row>
    <row r="6" spans="1:2" ht="12.75">
      <c r="A6">
        <v>2014</v>
      </c>
      <c r="B6" t="s">
        <v>207</v>
      </c>
    </row>
    <row r="7" spans="1:2" ht="12.75">
      <c r="A7">
        <v>2013</v>
      </c>
      <c r="B7" t="s">
        <v>207</v>
      </c>
    </row>
    <row r="8" spans="1:2" ht="12.75">
      <c r="A8">
        <v>2012</v>
      </c>
      <c r="B8" t="s">
        <v>207</v>
      </c>
    </row>
    <row r="9" spans="1:2" ht="12.75">
      <c r="A9">
        <v>2011</v>
      </c>
      <c r="B9" t="s">
        <v>207</v>
      </c>
    </row>
    <row r="10" spans="1:2" ht="12.75">
      <c r="A10">
        <v>2010</v>
      </c>
      <c r="B10" t="s">
        <v>207</v>
      </c>
    </row>
    <row r="11" spans="1:2" ht="12.75">
      <c r="A11">
        <v>2009</v>
      </c>
      <c r="B11" t="s">
        <v>207</v>
      </c>
    </row>
    <row r="12" spans="1:2" ht="12.75">
      <c r="A12">
        <v>2008</v>
      </c>
      <c r="B12" t="s">
        <v>207</v>
      </c>
    </row>
    <row r="13" spans="1:2" ht="12.75">
      <c r="A13">
        <v>2007</v>
      </c>
      <c r="B13" t="s">
        <v>207</v>
      </c>
    </row>
    <row r="14" spans="1:2" ht="12.75">
      <c r="A14">
        <v>2006</v>
      </c>
      <c r="B14" t="s">
        <v>207</v>
      </c>
    </row>
    <row r="15" spans="1:2" ht="12.75">
      <c r="A15">
        <v>2005</v>
      </c>
      <c r="B15" t="s">
        <v>207</v>
      </c>
    </row>
    <row r="16" spans="1:2" ht="12.75">
      <c r="A16">
        <v>2004</v>
      </c>
      <c r="B16" t="s">
        <v>207</v>
      </c>
    </row>
    <row r="17" spans="1:2" ht="12.75">
      <c r="A17">
        <v>2003</v>
      </c>
      <c r="B17" t="s">
        <v>207</v>
      </c>
    </row>
    <row r="18" spans="1:2" ht="12.75">
      <c r="A18">
        <v>2002</v>
      </c>
      <c r="B18" t="s">
        <v>207</v>
      </c>
    </row>
    <row r="19" spans="1:2" ht="12.75">
      <c r="A19">
        <v>2001</v>
      </c>
      <c r="B19" t="s">
        <v>207</v>
      </c>
    </row>
    <row r="20" spans="1:2" ht="12.75">
      <c r="A20">
        <v>2000</v>
      </c>
      <c r="B20" t="s">
        <v>207</v>
      </c>
    </row>
    <row r="21" spans="1:2" ht="12.75">
      <c r="A21">
        <v>1999</v>
      </c>
      <c r="B21" t="s">
        <v>207</v>
      </c>
    </row>
    <row r="22" spans="1:2" ht="12.75">
      <c r="A22">
        <v>1998</v>
      </c>
      <c r="B22" t="s">
        <v>207</v>
      </c>
    </row>
    <row r="23" spans="1:2" ht="12.75">
      <c r="A23">
        <v>1997</v>
      </c>
      <c r="B23" t="s">
        <v>207</v>
      </c>
    </row>
    <row r="24" spans="1:2" ht="12.75">
      <c r="A24">
        <v>1996</v>
      </c>
      <c r="B24" t="s">
        <v>207</v>
      </c>
    </row>
    <row r="25" spans="1:2" ht="12.75">
      <c r="A25">
        <v>1995</v>
      </c>
      <c r="B25" t="s">
        <v>207</v>
      </c>
    </row>
    <row r="26" spans="1:2" ht="12.75">
      <c r="A26">
        <v>1994</v>
      </c>
      <c r="B26" t="s">
        <v>207</v>
      </c>
    </row>
    <row r="27" spans="1:2" ht="12.75">
      <c r="A27">
        <v>1993</v>
      </c>
      <c r="B27" t="s">
        <v>207</v>
      </c>
    </row>
    <row r="28" spans="1:2" ht="12.75">
      <c r="A28">
        <v>1992</v>
      </c>
      <c r="B28" t="s">
        <v>207</v>
      </c>
    </row>
    <row r="29" spans="1:2" ht="12.75">
      <c r="A29">
        <v>1991</v>
      </c>
      <c r="B29" t="s">
        <v>207</v>
      </c>
    </row>
    <row r="30" spans="1:2" ht="12.75">
      <c r="A30">
        <v>1990</v>
      </c>
      <c r="B30" t="s">
        <v>207</v>
      </c>
    </row>
    <row r="31" spans="1:2" ht="12.75">
      <c r="A31">
        <v>1989</v>
      </c>
      <c r="B31" t="s">
        <v>207</v>
      </c>
    </row>
    <row r="32" spans="1:2" ht="12.75">
      <c r="A32">
        <v>1988</v>
      </c>
      <c r="B32" t="s">
        <v>207</v>
      </c>
    </row>
    <row r="33" spans="1:2" ht="12.75">
      <c r="A33">
        <v>1987</v>
      </c>
      <c r="B33" t="s">
        <v>207</v>
      </c>
    </row>
    <row r="34" spans="1:2" ht="12.75">
      <c r="A34">
        <v>1986</v>
      </c>
      <c r="B34" t="s">
        <v>207</v>
      </c>
    </row>
    <row r="35" spans="1:2" ht="12.75">
      <c r="A35">
        <v>1985</v>
      </c>
      <c r="B35" t="s">
        <v>207</v>
      </c>
    </row>
    <row r="36" spans="1:2" ht="12.75">
      <c r="A36">
        <v>1984</v>
      </c>
      <c r="B36" t="s">
        <v>207</v>
      </c>
    </row>
    <row r="37" spans="1:2" ht="12.75">
      <c r="A37">
        <v>1983</v>
      </c>
      <c r="B37" t="s">
        <v>207</v>
      </c>
    </row>
    <row r="38" spans="1:2" ht="12.75">
      <c r="A38">
        <v>1982</v>
      </c>
      <c r="B38" t="s">
        <v>207</v>
      </c>
    </row>
    <row r="39" spans="1:2" ht="12.75">
      <c r="A39">
        <v>1981</v>
      </c>
      <c r="B39" t="s">
        <v>207</v>
      </c>
    </row>
    <row r="40" spans="1:2" ht="12.75">
      <c r="A40">
        <v>1980</v>
      </c>
      <c r="B40" t="s">
        <v>207</v>
      </c>
    </row>
    <row r="41" spans="1:2" ht="12.75">
      <c r="A41">
        <v>1979</v>
      </c>
      <c r="B41" t="s">
        <v>207</v>
      </c>
    </row>
    <row r="42" spans="1:2" ht="12.75">
      <c r="A42">
        <v>1978</v>
      </c>
      <c r="B42" t="s">
        <v>207</v>
      </c>
    </row>
    <row r="43" spans="1:3" ht="12.75">
      <c r="A43" s="57" t="str">
        <f>'Kat.'!A11</f>
        <v>Muži 40 – 49:</v>
      </c>
      <c r="B43" s="57" t="str">
        <f>'Kat.'!B11</f>
        <v>(RN 1977 – 1968)</v>
      </c>
      <c r="C43" s="57" t="str">
        <f>'Kat.'!C11</f>
        <v>MB</v>
      </c>
    </row>
    <row r="44" spans="1:2" ht="12.75">
      <c r="A44">
        <v>1977</v>
      </c>
      <c r="B44" t="s">
        <v>210</v>
      </c>
    </row>
    <row r="45" spans="1:2" ht="12.75">
      <c r="A45">
        <v>1976</v>
      </c>
      <c r="B45" t="s">
        <v>210</v>
      </c>
    </row>
    <row r="46" spans="1:2" ht="12.75">
      <c r="A46">
        <v>1975</v>
      </c>
      <c r="B46" t="s">
        <v>210</v>
      </c>
    </row>
    <row r="47" spans="1:2" ht="12.75">
      <c r="A47">
        <v>1974</v>
      </c>
      <c r="B47" t="s">
        <v>210</v>
      </c>
    </row>
    <row r="48" spans="1:2" ht="12.75">
      <c r="A48">
        <v>1973</v>
      </c>
      <c r="B48" t="s">
        <v>210</v>
      </c>
    </row>
    <row r="49" spans="1:2" ht="12.75">
      <c r="A49">
        <v>1972</v>
      </c>
      <c r="B49" t="s">
        <v>210</v>
      </c>
    </row>
    <row r="50" spans="1:2" ht="12.75">
      <c r="A50">
        <v>1971</v>
      </c>
      <c r="B50" t="s">
        <v>210</v>
      </c>
    </row>
    <row r="51" spans="1:2" ht="12.75">
      <c r="A51">
        <v>1970</v>
      </c>
      <c r="B51" t="s">
        <v>210</v>
      </c>
    </row>
    <row r="52" spans="1:2" ht="12.75">
      <c r="A52">
        <v>1969</v>
      </c>
      <c r="B52" t="s">
        <v>210</v>
      </c>
    </row>
    <row r="53" spans="1:2" ht="12.75">
      <c r="A53">
        <v>1968</v>
      </c>
      <c r="B53" t="s">
        <v>210</v>
      </c>
    </row>
    <row r="54" spans="1:3" ht="12.75">
      <c r="A54" s="57" t="str">
        <f>'Kat.'!A12</f>
        <v>Muži 50 – 59:</v>
      </c>
      <c r="B54" s="57" t="str">
        <f>'Kat.'!B12</f>
        <v>(RN 1967 – 1958)</v>
      </c>
      <c r="C54" s="57" t="str">
        <f>'Kat.'!C12</f>
        <v>MC</v>
      </c>
    </row>
    <row r="55" spans="1:2" ht="12.75">
      <c r="A55">
        <v>1967</v>
      </c>
      <c r="B55" t="s">
        <v>213</v>
      </c>
    </row>
    <row r="56" spans="1:2" ht="12.75">
      <c r="A56">
        <v>1966</v>
      </c>
      <c r="B56" t="s">
        <v>213</v>
      </c>
    </row>
    <row r="57" spans="1:2" ht="12.75">
      <c r="A57">
        <v>1965</v>
      </c>
      <c r="B57" t="s">
        <v>213</v>
      </c>
    </row>
    <row r="58" spans="1:2" ht="12.75">
      <c r="A58">
        <v>1964</v>
      </c>
      <c r="B58" t="s">
        <v>213</v>
      </c>
    </row>
    <row r="59" spans="1:2" ht="12.75">
      <c r="A59">
        <v>1963</v>
      </c>
      <c r="B59" t="s">
        <v>213</v>
      </c>
    </row>
    <row r="60" spans="1:2" ht="12.75">
      <c r="A60">
        <v>1962</v>
      </c>
      <c r="B60" t="s">
        <v>213</v>
      </c>
    </row>
    <row r="61" spans="1:2" ht="12.75">
      <c r="A61">
        <v>1961</v>
      </c>
      <c r="B61" t="s">
        <v>213</v>
      </c>
    </row>
    <row r="62" spans="1:2" ht="12.75">
      <c r="A62">
        <v>1960</v>
      </c>
      <c r="B62" t="s">
        <v>213</v>
      </c>
    </row>
    <row r="63" spans="1:2" ht="12.75">
      <c r="A63" s="2">
        <v>1959</v>
      </c>
      <c r="B63" t="s">
        <v>213</v>
      </c>
    </row>
    <row r="64" spans="1:2" ht="12.75">
      <c r="A64" s="2">
        <v>1958</v>
      </c>
      <c r="B64" t="s">
        <v>213</v>
      </c>
    </row>
    <row r="65" spans="1:3" ht="12.75">
      <c r="A65" s="57" t="str">
        <f>'Kat.'!A13</f>
        <v>Muži nad 60: </v>
      </c>
      <c r="B65" s="57" t="str">
        <f>'Kat.'!B13</f>
        <v>(RN 1957- a méně)</v>
      </c>
      <c r="C65" s="57" t="str">
        <f>'Kat.'!C13</f>
        <v>MD</v>
      </c>
    </row>
    <row r="66" spans="1:2" ht="12.75">
      <c r="A66" s="2">
        <v>1957</v>
      </c>
      <c r="B66" t="s">
        <v>216</v>
      </c>
    </row>
    <row r="67" spans="1:2" ht="12.75">
      <c r="A67" s="2">
        <v>1956</v>
      </c>
      <c r="B67" t="s">
        <v>216</v>
      </c>
    </row>
    <row r="68" spans="1:2" ht="12.75">
      <c r="A68" s="2">
        <v>1955</v>
      </c>
      <c r="B68" t="s">
        <v>216</v>
      </c>
    </row>
    <row r="69" spans="1:2" ht="12.75">
      <c r="A69" s="2">
        <v>1954</v>
      </c>
      <c r="B69" t="s">
        <v>216</v>
      </c>
    </row>
    <row r="70" spans="1:2" ht="12.75">
      <c r="A70" s="2">
        <v>1953</v>
      </c>
      <c r="B70" t="s">
        <v>216</v>
      </c>
    </row>
    <row r="71" spans="1:2" ht="12.75">
      <c r="A71" s="2">
        <v>1952</v>
      </c>
      <c r="B71" t="s">
        <v>216</v>
      </c>
    </row>
    <row r="72" spans="1:2" ht="12.75">
      <c r="A72" s="2">
        <v>1951</v>
      </c>
      <c r="B72" t="s">
        <v>216</v>
      </c>
    </row>
    <row r="73" spans="1:2" ht="12.75">
      <c r="A73" s="2">
        <v>1950</v>
      </c>
      <c r="B73" t="s">
        <v>216</v>
      </c>
    </row>
    <row r="74" spans="1:2" ht="12.75">
      <c r="A74" s="2">
        <v>1949</v>
      </c>
      <c r="B74" t="s">
        <v>216</v>
      </c>
    </row>
    <row r="75" spans="1:2" ht="12.75">
      <c r="A75" s="2">
        <v>1948</v>
      </c>
      <c r="B75" t="s">
        <v>216</v>
      </c>
    </row>
    <row r="76" spans="1:2" ht="12.75">
      <c r="A76" s="2">
        <v>1947</v>
      </c>
      <c r="B76" t="s">
        <v>216</v>
      </c>
    </row>
    <row r="77" spans="1:2" ht="12.75">
      <c r="A77" s="2">
        <v>1946</v>
      </c>
      <c r="B77" t="s">
        <v>216</v>
      </c>
    </row>
    <row r="78" spans="1:2" ht="12.75">
      <c r="A78" s="2">
        <v>1945</v>
      </c>
      <c r="B78" t="s">
        <v>216</v>
      </c>
    </row>
    <row r="79" spans="1:2" ht="12.75">
      <c r="A79" s="2">
        <v>1944</v>
      </c>
      <c r="B79" t="s">
        <v>216</v>
      </c>
    </row>
    <row r="80" spans="1:2" ht="12.75">
      <c r="A80" s="2">
        <v>1943</v>
      </c>
      <c r="B80" t="s">
        <v>216</v>
      </c>
    </row>
    <row r="81" spans="1:2" ht="12.75">
      <c r="A81" s="2">
        <v>1942</v>
      </c>
      <c r="B81" t="s">
        <v>216</v>
      </c>
    </row>
    <row r="82" spans="1:2" ht="12.75">
      <c r="A82" s="2">
        <v>1941</v>
      </c>
      <c r="B82" t="s">
        <v>216</v>
      </c>
    </row>
    <row r="83" spans="1:2" ht="12.75">
      <c r="A83" s="2">
        <v>1940</v>
      </c>
      <c r="B83" t="s">
        <v>216</v>
      </c>
    </row>
    <row r="84" spans="1:2" ht="12.75">
      <c r="A84" s="2">
        <v>1939</v>
      </c>
      <c r="B84" t="s">
        <v>216</v>
      </c>
    </row>
    <row r="85" spans="1:2" ht="12.75">
      <c r="A85" s="2">
        <v>1938</v>
      </c>
      <c r="B85" t="s">
        <v>216</v>
      </c>
    </row>
    <row r="86" spans="1:2" ht="12.75">
      <c r="A86" s="2">
        <v>1937</v>
      </c>
      <c r="B86" t="s">
        <v>216</v>
      </c>
    </row>
    <row r="87" spans="1:2" ht="12.75">
      <c r="A87" s="2">
        <v>1936</v>
      </c>
      <c r="B87" t="s">
        <v>216</v>
      </c>
    </row>
    <row r="88" spans="1:2" ht="12.75">
      <c r="A88" s="2">
        <v>1935</v>
      </c>
      <c r="B88" t="s">
        <v>216</v>
      </c>
    </row>
    <row r="89" spans="1:2" ht="12.75">
      <c r="A89" s="2">
        <v>1934</v>
      </c>
      <c r="B89" t="s">
        <v>216</v>
      </c>
    </row>
    <row r="90" spans="1:2" ht="12.75">
      <c r="A90" s="2">
        <v>1933</v>
      </c>
      <c r="B90" t="s">
        <v>216</v>
      </c>
    </row>
    <row r="91" spans="1:2" ht="12.75">
      <c r="A91" s="2">
        <v>1932</v>
      </c>
      <c r="B91" t="s">
        <v>216</v>
      </c>
    </row>
    <row r="92" spans="1:2" ht="12.75">
      <c r="A92" s="2">
        <v>1931</v>
      </c>
      <c r="B92" t="s">
        <v>216</v>
      </c>
    </row>
    <row r="93" spans="1:2" ht="12.75">
      <c r="A93" s="2">
        <v>1930</v>
      </c>
      <c r="B93" t="s">
        <v>216</v>
      </c>
    </row>
    <row r="94" spans="1:2" ht="12.75">
      <c r="A94" s="2">
        <v>1929</v>
      </c>
      <c r="B94" t="s">
        <v>216</v>
      </c>
    </row>
    <row r="95" spans="1:2" ht="12.75">
      <c r="A95" s="2">
        <v>1928</v>
      </c>
      <c r="B95" t="s">
        <v>216</v>
      </c>
    </row>
    <row r="96" spans="1:2" ht="12.75">
      <c r="A96" s="2">
        <v>1927</v>
      </c>
      <c r="B96" t="s">
        <v>216</v>
      </c>
    </row>
    <row r="97" spans="1:2" ht="12.75">
      <c r="A97" s="2">
        <v>1926</v>
      </c>
      <c r="B97" t="s">
        <v>216</v>
      </c>
    </row>
    <row r="98" spans="1:2" ht="12.75">
      <c r="A98" s="2">
        <v>1925</v>
      </c>
      <c r="B98" t="s">
        <v>216</v>
      </c>
    </row>
    <row r="99" spans="1:2" ht="12.75">
      <c r="A99" s="2">
        <v>1924</v>
      </c>
      <c r="B99" t="s">
        <v>216</v>
      </c>
    </row>
    <row r="100" spans="1:2" ht="12.75">
      <c r="A100" s="2">
        <v>1923</v>
      </c>
      <c r="B100" t="s">
        <v>216</v>
      </c>
    </row>
    <row r="101" spans="1:2" ht="12.75">
      <c r="A101" s="2">
        <v>1922</v>
      </c>
      <c r="B101" t="s">
        <v>216</v>
      </c>
    </row>
    <row r="102" spans="1:2" ht="12.75">
      <c r="A102" s="2">
        <v>1921</v>
      </c>
      <c r="B102" t="s">
        <v>216</v>
      </c>
    </row>
    <row r="103" spans="1:2" ht="12.75">
      <c r="A103" s="2">
        <v>1920</v>
      </c>
      <c r="B103" t="s">
        <v>216</v>
      </c>
    </row>
    <row r="104" spans="1:2" ht="12.75">
      <c r="A104" s="2">
        <v>1919</v>
      </c>
      <c r="B104" t="s">
        <v>216</v>
      </c>
    </row>
    <row r="105" spans="1:2" ht="12.75">
      <c r="A105" s="2">
        <v>1918</v>
      </c>
      <c r="B105" t="s">
        <v>216</v>
      </c>
    </row>
    <row r="106" spans="1:2" ht="12.75">
      <c r="A106" s="2">
        <v>1917</v>
      </c>
      <c r="B106" t="s">
        <v>216</v>
      </c>
    </row>
    <row r="107" spans="1:2" ht="12.75">
      <c r="A107" s="2">
        <v>1916</v>
      </c>
      <c r="B107" t="s">
        <v>216</v>
      </c>
    </row>
    <row r="108" spans="1:2" ht="12.75">
      <c r="A108" s="2">
        <v>1915</v>
      </c>
      <c r="B108" t="s">
        <v>216</v>
      </c>
    </row>
    <row r="109" spans="1:2" ht="12.75">
      <c r="A109" s="2">
        <v>1914</v>
      </c>
      <c r="B109" t="s">
        <v>216</v>
      </c>
    </row>
    <row r="110" spans="1:2" ht="12.75">
      <c r="A110" s="2">
        <v>1913</v>
      </c>
      <c r="B110" t="s">
        <v>216</v>
      </c>
    </row>
    <row r="111" spans="1:2" ht="12.75">
      <c r="A111" s="2">
        <v>1912</v>
      </c>
      <c r="B111" t="s">
        <v>216</v>
      </c>
    </row>
    <row r="112" spans="1:2" ht="12.75">
      <c r="A112" s="2">
        <v>1911</v>
      </c>
      <c r="B112" t="s">
        <v>216</v>
      </c>
    </row>
    <row r="113" spans="1:2" ht="12.75">
      <c r="A113" s="2">
        <v>1910</v>
      </c>
      <c r="B113" t="s">
        <v>216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13"/>
  <sheetViews>
    <sheetView view="pageBreakPreview" zoomScaleNormal="90" zoomScaleSheetLayoutView="100" workbookViewId="0" topLeftCell="A10">
      <selection activeCell="B8" sqref="B8"/>
    </sheetView>
  </sheetViews>
  <sheetFormatPr defaultColWidth="12.00390625" defaultRowHeight="12.75"/>
  <cols>
    <col min="1" max="1" width="11.625" style="0" customWidth="1"/>
    <col min="2" max="2" width="18.75390625" style="0" customWidth="1"/>
    <col min="3" max="16384" width="11.625" style="0" customWidth="1"/>
  </cols>
  <sheetData>
    <row r="1" spans="1:2" ht="12.75">
      <c r="A1" s="55" t="s">
        <v>223</v>
      </c>
      <c r="B1" s="56"/>
    </row>
    <row r="2" spans="1:3" ht="12.75">
      <c r="A2" s="57" t="str">
        <f>'Kat.'!A14</f>
        <v>Ženy do 34:</v>
      </c>
      <c r="B2" s="57" t="str">
        <f>'Kat.'!B14</f>
        <v>(RN 1983 a mladší)</v>
      </c>
      <c r="C2" s="57" t="str">
        <f>'Kat.'!C14</f>
        <v>ŽA</v>
      </c>
    </row>
    <row r="3" spans="1:2" ht="12.75">
      <c r="A3">
        <v>2017</v>
      </c>
      <c r="B3" t="s">
        <v>219</v>
      </c>
    </row>
    <row r="4" spans="1:2" ht="12.75">
      <c r="A4">
        <v>2016</v>
      </c>
      <c r="B4" t="s">
        <v>219</v>
      </c>
    </row>
    <row r="5" spans="1:2" ht="12.75">
      <c r="A5">
        <v>2015</v>
      </c>
      <c r="B5" t="s">
        <v>219</v>
      </c>
    </row>
    <row r="6" spans="1:2" ht="12.75">
      <c r="A6">
        <v>2014</v>
      </c>
      <c r="B6" t="s">
        <v>219</v>
      </c>
    </row>
    <row r="7" spans="1:2" ht="12.75">
      <c r="A7">
        <v>2013</v>
      </c>
      <c r="B7" t="s">
        <v>219</v>
      </c>
    </row>
    <row r="8" spans="1:2" ht="12.75">
      <c r="A8">
        <v>2012</v>
      </c>
      <c r="B8" t="s">
        <v>219</v>
      </c>
    </row>
    <row r="9" spans="1:2" ht="12.75">
      <c r="A9">
        <v>2011</v>
      </c>
      <c r="B9" t="s">
        <v>219</v>
      </c>
    </row>
    <row r="10" spans="1:2" ht="12.75">
      <c r="A10">
        <v>2010</v>
      </c>
      <c r="B10" t="s">
        <v>219</v>
      </c>
    </row>
    <row r="11" spans="1:2" ht="12.75">
      <c r="A11">
        <v>2009</v>
      </c>
      <c r="B11" t="s">
        <v>219</v>
      </c>
    </row>
    <row r="12" spans="1:2" ht="12.75">
      <c r="A12">
        <v>2008</v>
      </c>
      <c r="B12" t="s">
        <v>219</v>
      </c>
    </row>
    <row r="13" spans="1:2" ht="12.75">
      <c r="A13">
        <v>2007</v>
      </c>
      <c r="B13" t="s">
        <v>219</v>
      </c>
    </row>
    <row r="14" spans="1:2" ht="12.75">
      <c r="A14">
        <v>2006</v>
      </c>
      <c r="B14" t="s">
        <v>219</v>
      </c>
    </row>
    <row r="15" spans="1:2" ht="12.75">
      <c r="A15">
        <v>2005</v>
      </c>
      <c r="B15" t="s">
        <v>219</v>
      </c>
    </row>
    <row r="16" spans="1:2" ht="12.75">
      <c r="A16">
        <v>2004</v>
      </c>
      <c r="B16" t="s">
        <v>219</v>
      </c>
    </row>
    <row r="17" spans="1:2" ht="12.75">
      <c r="A17">
        <v>2003</v>
      </c>
      <c r="B17" t="s">
        <v>219</v>
      </c>
    </row>
    <row r="18" spans="1:2" ht="12.75">
      <c r="A18">
        <v>2002</v>
      </c>
      <c r="B18" t="s">
        <v>219</v>
      </c>
    </row>
    <row r="19" spans="1:2" ht="12.75">
      <c r="A19">
        <v>2001</v>
      </c>
      <c r="B19" t="s">
        <v>219</v>
      </c>
    </row>
    <row r="20" spans="1:2" ht="12.75">
      <c r="A20">
        <v>2000</v>
      </c>
      <c r="B20" t="s">
        <v>219</v>
      </c>
    </row>
    <row r="21" spans="1:2" ht="12.75">
      <c r="A21">
        <v>1999</v>
      </c>
      <c r="B21" t="s">
        <v>219</v>
      </c>
    </row>
    <row r="22" spans="1:2" ht="12.75">
      <c r="A22">
        <v>1998</v>
      </c>
      <c r="B22" t="s">
        <v>219</v>
      </c>
    </row>
    <row r="23" spans="1:2" ht="12.75">
      <c r="A23">
        <v>1997</v>
      </c>
      <c r="B23" t="s">
        <v>219</v>
      </c>
    </row>
    <row r="24" spans="1:2" ht="12.75">
      <c r="A24">
        <v>1996</v>
      </c>
      <c r="B24" t="s">
        <v>219</v>
      </c>
    </row>
    <row r="25" spans="1:2" ht="12.75">
      <c r="A25">
        <v>1995</v>
      </c>
      <c r="B25" t="s">
        <v>219</v>
      </c>
    </row>
    <row r="26" spans="1:2" ht="12.75">
      <c r="A26">
        <v>1994</v>
      </c>
      <c r="B26" t="s">
        <v>219</v>
      </c>
    </row>
    <row r="27" spans="1:2" ht="12.75">
      <c r="A27">
        <v>1993</v>
      </c>
      <c r="B27" t="s">
        <v>219</v>
      </c>
    </row>
    <row r="28" spans="1:2" ht="12.75">
      <c r="A28">
        <v>1992</v>
      </c>
      <c r="B28" t="s">
        <v>219</v>
      </c>
    </row>
    <row r="29" spans="1:2" ht="12.75">
      <c r="A29">
        <v>1991</v>
      </c>
      <c r="B29" t="s">
        <v>219</v>
      </c>
    </row>
    <row r="30" spans="1:2" ht="12.75">
      <c r="A30">
        <v>1990</v>
      </c>
      <c r="B30" t="s">
        <v>219</v>
      </c>
    </row>
    <row r="31" spans="1:2" ht="12.75">
      <c r="A31">
        <v>1989</v>
      </c>
      <c r="B31" t="s">
        <v>219</v>
      </c>
    </row>
    <row r="32" spans="1:2" ht="12.75">
      <c r="A32">
        <v>1988</v>
      </c>
      <c r="B32" t="s">
        <v>219</v>
      </c>
    </row>
    <row r="33" spans="1:2" ht="12.75">
      <c r="A33">
        <v>1987</v>
      </c>
      <c r="B33" t="s">
        <v>219</v>
      </c>
    </row>
    <row r="34" spans="1:2" ht="12.75">
      <c r="A34">
        <v>1986</v>
      </c>
      <c r="B34" t="s">
        <v>219</v>
      </c>
    </row>
    <row r="35" spans="1:2" ht="12.75">
      <c r="A35">
        <v>1985</v>
      </c>
      <c r="B35" t="s">
        <v>219</v>
      </c>
    </row>
    <row r="36" spans="1:2" ht="12.75">
      <c r="A36">
        <v>1984</v>
      </c>
      <c r="B36" t="s">
        <v>219</v>
      </c>
    </row>
    <row r="37" spans="1:2" ht="12.75">
      <c r="A37">
        <v>1983</v>
      </c>
      <c r="B37" t="s">
        <v>219</v>
      </c>
    </row>
    <row r="38" spans="1:3" ht="12.75">
      <c r="A38" s="57" t="str">
        <f>'Kat.'!A15</f>
        <v>Ženy nad 35:</v>
      </c>
      <c r="B38" s="57" t="str">
        <f>'Kat.'!B15</f>
        <v>(RN 1982 a méně)</v>
      </c>
      <c r="C38" s="57" t="str">
        <f>'Kat.'!C15</f>
        <v>ŽB</v>
      </c>
    </row>
    <row r="39" spans="1:2" ht="12.75">
      <c r="A39">
        <v>1982</v>
      </c>
      <c r="B39" t="s">
        <v>222</v>
      </c>
    </row>
    <row r="40" spans="1:2" ht="12.75">
      <c r="A40">
        <v>1981</v>
      </c>
      <c r="B40" t="s">
        <v>222</v>
      </c>
    </row>
    <row r="41" spans="1:2" ht="12.75">
      <c r="A41">
        <v>1980</v>
      </c>
      <c r="B41" t="s">
        <v>222</v>
      </c>
    </row>
    <row r="42" spans="1:2" ht="12.75">
      <c r="A42">
        <v>1979</v>
      </c>
      <c r="B42" t="s">
        <v>222</v>
      </c>
    </row>
    <row r="43" spans="1:2" ht="12.75">
      <c r="A43">
        <v>1978</v>
      </c>
      <c r="B43" t="s">
        <v>222</v>
      </c>
    </row>
    <row r="44" spans="1:2" ht="12.75">
      <c r="A44">
        <v>1977</v>
      </c>
      <c r="B44" t="s">
        <v>222</v>
      </c>
    </row>
    <row r="45" spans="1:2" ht="12.75">
      <c r="A45">
        <v>1976</v>
      </c>
      <c r="B45" t="s">
        <v>222</v>
      </c>
    </row>
    <row r="46" spans="1:2" ht="12.75">
      <c r="A46">
        <v>1975</v>
      </c>
      <c r="B46" t="s">
        <v>222</v>
      </c>
    </row>
    <row r="47" spans="1:2" ht="12.75">
      <c r="A47">
        <v>1974</v>
      </c>
      <c r="B47" t="s">
        <v>222</v>
      </c>
    </row>
    <row r="48" spans="1:2" ht="12.75">
      <c r="A48">
        <v>1973</v>
      </c>
      <c r="B48" t="s">
        <v>222</v>
      </c>
    </row>
    <row r="49" spans="1:2" ht="12.75">
      <c r="A49" s="58">
        <v>2012</v>
      </c>
      <c r="B49" t="s">
        <v>222</v>
      </c>
    </row>
    <row r="50" spans="1:2" ht="12.75">
      <c r="A50">
        <v>1972</v>
      </c>
      <c r="B50" t="s">
        <v>222</v>
      </c>
    </row>
    <row r="51" spans="1:2" ht="12.75">
      <c r="A51">
        <v>1971</v>
      </c>
      <c r="B51" t="s">
        <v>222</v>
      </c>
    </row>
    <row r="52" spans="1:2" ht="12.75">
      <c r="A52">
        <v>1970</v>
      </c>
      <c r="B52" t="s">
        <v>222</v>
      </c>
    </row>
    <row r="53" spans="1:2" ht="12.75">
      <c r="A53">
        <v>1969</v>
      </c>
      <c r="B53" t="s">
        <v>222</v>
      </c>
    </row>
    <row r="54" spans="1:2" ht="12.75">
      <c r="A54">
        <v>1968</v>
      </c>
      <c r="B54" t="s">
        <v>222</v>
      </c>
    </row>
    <row r="55" spans="1:2" ht="12.75">
      <c r="A55">
        <v>1967</v>
      </c>
      <c r="B55" t="s">
        <v>222</v>
      </c>
    </row>
    <row r="56" spans="1:2" ht="12.75">
      <c r="A56">
        <v>1966</v>
      </c>
      <c r="B56" t="s">
        <v>222</v>
      </c>
    </row>
    <row r="57" spans="1:2" ht="12.75">
      <c r="A57">
        <v>1965</v>
      </c>
      <c r="B57" t="s">
        <v>222</v>
      </c>
    </row>
    <row r="58" spans="1:2" ht="12.75">
      <c r="A58">
        <v>1964</v>
      </c>
      <c r="B58" t="s">
        <v>222</v>
      </c>
    </row>
    <row r="59" spans="1:2" ht="12.75">
      <c r="A59">
        <v>1963</v>
      </c>
      <c r="B59" t="s">
        <v>222</v>
      </c>
    </row>
    <row r="60" spans="1:2" ht="12.75">
      <c r="A60">
        <v>1962</v>
      </c>
      <c r="B60" t="s">
        <v>222</v>
      </c>
    </row>
    <row r="61" spans="1:2" ht="12.75">
      <c r="A61">
        <v>1961</v>
      </c>
      <c r="B61" t="s">
        <v>222</v>
      </c>
    </row>
    <row r="62" spans="1:2" ht="12.75">
      <c r="A62">
        <v>1960</v>
      </c>
      <c r="B62" t="s">
        <v>222</v>
      </c>
    </row>
    <row r="63" spans="1:2" ht="12.75">
      <c r="A63">
        <v>1959</v>
      </c>
      <c r="B63" t="s">
        <v>222</v>
      </c>
    </row>
    <row r="64" spans="1:2" ht="12.75">
      <c r="A64">
        <v>1958</v>
      </c>
      <c r="B64" t="s">
        <v>222</v>
      </c>
    </row>
    <row r="65" spans="1:2" ht="12.75">
      <c r="A65">
        <v>1957</v>
      </c>
      <c r="B65" t="s">
        <v>222</v>
      </c>
    </row>
    <row r="66" spans="1:2" ht="12.75">
      <c r="A66">
        <v>1956</v>
      </c>
      <c r="B66" t="s">
        <v>222</v>
      </c>
    </row>
    <row r="67" spans="1:2" ht="12.75">
      <c r="A67">
        <v>1955</v>
      </c>
      <c r="B67" t="s">
        <v>222</v>
      </c>
    </row>
    <row r="68" spans="1:2" ht="12.75">
      <c r="A68">
        <v>1954</v>
      </c>
      <c r="B68" t="s">
        <v>222</v>
      </c>
    </row>
    <row r="69" spans="1:2" ht="12.75">
      <c r="A69">
        <v>1953</v>
      </c>
      <c r="B69" t="s">
        <v>222</v>
      </c>
    </row>
    <row r="70" spans="1:2" ht="12.75">
      <c r="A70" s="58">
        <v>2010</v>
      </c>
      <c r="B70" t="s">
        <v>222</v>
      </c>
    </row>
    <row r="71" spans="1:2" ht="12.75">
      <c r="A71">
        <v>1952</v>
      </c>
      <c r="B71" t="s">
        <v>222</v>
      </c>
    </row>
    <row r="72" spans="1:2" ht="12.75">
      <c r="A72">
        <v>1951</v>
      </c>
      <c r="B72" t="s">
        <v>222</v>
      </c>
    </row>
    <row r="73" spans="1:2" ht="12.75">
      <c r="A73">
        <v>1950</v>
      </c>
      <c r="B73" t="s">
        <v>222</v>
      </c>
    </row>
    <row r="74" spans="1:2" ht="12.75">
      <c r="A74">
        <v>1949</v>
      </c>
      <c r="B74" t="s">
        <v>222</v>
      </c>
    </row>
    <row r="75" spans="1:2" ht="12.75">
      <c r="A75">
        <v>1948</v>
      </c>
      <c r="B75" t="s">
        <v>222</v>
      </c>
    </row>
    <row r="76" spans="1:2" ht="12.75">
      <c r="A76">
        <v>1947</v>
      </c>
      <c r="B76" t="s">
        <v>222</v>
      </c>
    </row>
    <row r="77" spans="1:2" ht="12.75">
      <c r="A77">
        <v>1946</v>
      </c>
      <c r="B77" t="s">
        <v>222</v>
      </c>
    </row>
    <row r="78" spans="1:2" ht="12.75">
      <c r="A78">
        <v>1945</v>
      </c>
      <c r="B78" t="s">
        <v>222</v>
      </c>
    </row>
    <row r="79" spans="1:2" ht="12.75">
      <c r="A79">
        <v>1944</v>
      </c>
      <c r="B79" t="s">
        <v>222</v>
      </c>
    </row>
    <row r="80" spans="1:2" ht="12.75">
      <c r="A80">
        <v>1943</v>
      </c>
      <c r="B80" t="s">
        <v>222</v>
      </c>
    </row>
    <row r="81" spans="1:2" ht="12.75">
      <c r="A81">
        <v>1942</v>
      </c>
      <c r="B81" t="s">
        <v>222</v>
      </c>
    </row>
    <row r="82" spans="1:2" ht="12.75">
      <c r="A82">
        <v>1941</v>
      </c>
      <c r="B82" t="s">
        <v>222</v>
      </c>
    </row>
    <row r="83" spans="1:2" ht="12.75">
      <c r="A83">
        <v>1940</v>
      </c>
      <c r="B83" t="s">
        <v>222</v>
      </c>
    </row>
    <row r="84" spans="1:2" ht="12.75">
      <c r="A84">
        <v>1939</v>
      </c>
      <c r="B84" t="s">
        <v>222</v>
      </c>
    </row>
    <row r="85" spans="1:2" ht="12.75">
      <c r="A85">
        <v>1938</v>
      </c>
      <c r="B85" t="s">
        <v>222</v>
      </c>
    </row>
    <row r="86" spans="1:2" ht="12.75">
      <c r="A86">
        <v>1937</v>
      </c>
      <c r="B86" t="s">
        <v>222</v>
      </c>
    </row>
    <row r="87" spans="1:2" ht="12.75">
      <c r="A87">
        <v>1936</v>
      </c>
      <c r="B87" t="s">
        <v>222</v>
      </c>
    </row>
    <row r="88" spans="1:2" ht="12.75">
      <c r="A88">
        <v>1935</v>
      </c>
      <c r="B88" t="s">
        <v>222</v>
      </c>
    </row>
    <row r="89" spans="1:2" ht="12.75">
      <c r="A89">
        <v>1934</v>
      </c>
      <c r="B89" t="s">
        <v>222</v>
      </c>
    </row>
    <row r="90" spans="1:2" ht="12.75">
      <c r="A90">
        <v>1933</v>
      </c>
      <c r="B90" t="s">
        <v>222</v>
      </c>
    </row>
    <row r="91" spans="1:2" ht="12.75">
      <c r="A91">
        <v>1932</v>
      </c>
      <c r="B91" t="s">
        <v>222</v>
      </c>
    </row>
    <row r="92" spans="1:2" ht="12.75">
      <c r="A92">
        <v>1931</v>
      </c>
      <c r="B92" t="s">
        <v>222</v>
      </c>
    </row>
    <row r="93" spans="1:2" ht="12.75">
      <c r="A93">
        <v>1930</v>
      </c>
      <c r="B93" t="s">
        <v>222</v>
      </c>
    </row>
    <row r="94" spans="1:2" ht="12.75">
      <c r="A94">
        <v>1929</v>
      </c>
      <c r="B94" t="s">
        <v>222</v>
      </c>
    </row>
    <row r="95" spans="1:2" ht="12.75">
      <c r="A95">
        <v>1928</v>
      </c>
      <c r="B95" t="s">
        <v>222</v>
      </c>
    </row>
    <row r="96" spans="1:2" ht="12.75">
      <c r="A96">
        <v>1927</v>
      </c>
      <c r="B96" t="s">
        <v>222</v>
      </c>
    </row>
    <row r="97" spans="1:2" ht="12.75">
      <c r="A97">
        <v>1926</v>
      </c>
      <c r="B97" t="s">
        <v>222</v>
      </c>
    </row>
    <row r="98" spans="1:2" ht="12.75">
      <c r="A98">
        <v>1925</v>
      </c>
      <c r="B98" t="s">
        <v>222</v>
      </c>
    </row>
    <row r="99" spans="1:2" ht="12.75">
      <c r="A99">
        <v>1924</v>
      </c>
      <c r="B99" t="s">
        <v>222</v>
      </c>
    </row>
    <row r="100" spans="1:2" ht="12.75">
      <c r="A100">
        <v>1923</v>
      </c>
      <c r="B100" t="s">
        <v>222</v>
      </c>
    </row>
    <row r="101" spans="1:2" ht="12.75">
      <c r="A101">
        <v>1922</v>
      </c>
      <c r="B101" t="s">
        <v>222</v>
      </c>
    </row>
    <row r="102" spans="1:2" ht="12.75">
      <c r="A102">
        <v>1921</v>
      </c>
      <c r="B102" t="s">
        <v>222</v>
      </c>
    </row>
    <row r="103" spans="1:2" ht="12.75">
      <c r="A103">
        <v>1920</v>
      </c>
      <c r="B103" t="s">
        <v>222</v>
      </c>
    </row>
    <row r="104" spans="1:2" ht="12.75">
      <c r="A104">
        <v>1919</v>
      </c>
      <c r="B104" t="s">
        <v>222</v>
      </c>
    </row>
    <row r="105" spans="1:2" ht="12.75">
      <c r="A105">
        <v>1918</v>
      </c>
      <c r="B105" t="s">
        <v>222</v>
      </c>
    </row>
    <row r="106" spans="1:2" ht="12.75">
      <c r="A106">
        <v>1917</v>
      </c>
      <c r="B106" t="s">
        <v>222</v>
      </c>
    </row>
    <row r="107" spans="1:2" ht="12.75">
      <c r="A107">
        <v>1916</v>
      </c>
      <c r="B107" t="s">
        <v>222</v>
      </c>
    </row>
    <row r="108" spans="1:2" ht="12.75">
      <c r="A108">
        <v>1915</v>
      </c>
      <c r="B108" t="s">
        <v>222</v>
      </c>
    </row>
    <row r="109" spans="1:2" ht="12.75">
      <c r="A109">
        <v>1914</v>
      </c>
      <c r="B109" t="s">
        <v>222</v>
      </c>
    </row>
    <row r="110" spans="1:2" ht="12.75">
      <c r="A110">
        <v>1913</v>
      </c>
      <c r="B110" t="s">
        <v>222</v>
      </c>
    </row>
    <row r="111" spans="1:2" ht="12.75">
      <c r="A111">
        <v>1912</v>
      </c>
      <c r="B111" t="s">
        <v>222</v>
      </c>
    </row>
    <row r="112" spans="1:2" ht="12.75">
      <c r="A112">
        <v>1911</v>
      </c>
      <c r="B112" t="s">
        <v>222</v>
      </c>
    </row>
    <row r="113" spans="1:2" ht="12.75">
      <c r="A113">
        <v>1910</v>
      </c>
      <c r="B113" t="s">
        <v>222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Normal="90" zoomScaleSheetLayoutView="100" workbookViewId="0" topLeftCell="A1">
      <selection activeCell="B2" sqref="B2"/>
    </sheetView>
  </sheetViews>
  <sheetFormatPr defaultColWidth="12.00390625" defaultRowHeight="12.75"/>
  <cols>
    <col min="1" max="1" width="11.625" style="0" customWidth="1"/>
    <col min="2" max="2" width="17.125" style="0" customWidth="1"/>
    <col min="3" max="16384" width="11.625" style="0" customWidth="1"/>
  </cols>
  <sheetData>
    <row r="1" spans="1:2" ht="12.75">
      <c r="A1" s="59" t="s">
        <v>226</v>
      </c>
      <c r="B1" s="59"/>
    </row>
    <row r="2" spans="1:2" ht="12.75">
      <c r="A2" s="60">
        <v>1</v>
      </c>
      <c r="B2" s="61">
        <v>30</v>
      </c>
    </row>
    <row r="3" spans="1:2" ht="12.75">
      <c r="A3" s="60">
        <v>2</v>
      </c>
      <c r="B3" s="61">
        <v>25</v>
      </c>
    </row>
    <row r="4" spans="1:2" ht="12.75">
      <c r="A4" s="60">
        <v>3</v>
      </c>
      <c r="B4" s="61">
        <v>21</v>
      </c>
    </row>
    <row r="5" spans="1:2" ht="12.75">
      <c r="A5" s="60">
        <v>4</v>
      </c>
      <c r="B5" s="61">
        <v>18</v>
      </c>
    </row>
    <row r="6" spans="1:2" ht="12.75">
      <c r="A6" s="60">
        <v>5</v>
      </c>
      <c r="B6" s="61">
        <v>16</v>
      </c>
    </row>
    <row r="7" spans="1:2" ht="12.75">
      <c r="A7" s="60">
        <v>6</v>
      </c>
      <c r="B7" s="61">
        <v>15</v>
      </c>
    </row>
    <row r="8" spans="1:2" ht="12.75">
      <c r="A8" s="60">
        <v>7</v>
      </c>
      <c r="B8" s="61">
        <v>14</v>
      </c>
    </row>
    <row r="9" spans="1:2" ht="12.75">
      <c r="A9" s="60">
        <v>8</v>
      </c>
      <c r="B9" s="61">
        <v>13</v>
      </c>
    </row>
    <row r="10" spans="1:2" ht="12.75">
      <c r="A10" s="60">
        <v>9</v>
      </c>
      <c r="B10" s="61">
        <v>12</v>
      </c>
    </row>
    <row r="11" spans="1:2" ht="12.75">
      <c r="A11" s="60">
        <v>10</v>
      </c>
      <c r="B11" s="61">
        <v>11</v>
      </c>
    </row>
    <row r="12" spans="1:2" ht="12.75">
      <c r="A12" s="60">
        <v>11</v>
      </c>
      <c r="B12" s="61">
        <v>10</v>
      </c>
    </row>
    <row r="13" spans="1:2" ht="12.75">
      <c r="A13" s="60">
        <v>12</v>
      </c>
      <c r="B13" s="61">
        <v>9</v>
      </c>
    </row>
    <row r="14" spans="1:2" ht="12.75">
      <c r="A14" s="60">
        <v>13</v>
      </c>
      <c r="B14" s="61">
        <v>8</v>
      </c>
    </row>
    <row r="15" spans="1:2" ht="12.75">
      <c r="A15" s="60">
        <v>14</v>
      </c>
      <c r="B15" s="61">
        <v>7</v>
      </c>
    </row>
    <row r="16" spans="1:2" ht="12.75">
      <c r="A16" s="60">
        <v>15</v>
      </c>
      <c r="B16" s="61">
        <v>6</v>
      </c>
    </row>
    <row r="17" spans="1:2" ht="12.75">
      <c r="A17" s="60">
        <v>16</v>
      </c>
      <c r="B17" s="61">
        <v>5</v>
      </c>
    </row>
    <row r="18" spans="1:2" ht="12.75">
      <c r="A18" s="60">
        <v>17</v>
      </c>
      <c r="B18" s="61">
        <v>4</v>
      </c>
    </row>
    <row r="19" spans="1:2" ht="12.75">
      <c r="A19" s="60">
        <v>18</v>
      </c>
      <c r="B19" s="61">
        <v>3</v>
      </c>
    </row>
    <row r="20" spans="1:2" ht="12.75">
      <c r="A20" s="60">
        <v>19</v>
      </c>
      <c r="B20" s="61">
        <v>2</v>
      </c>
    </row>
    <row r="21" spans="1:2" ht="12.75">
      <c r="A21" s="60">
        <v>20</v>
      </c>
      <c r="B21" s="61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Normal="90" zoomScaleSheetLayoutView="100" workbookViewId="0" topLeftCell="A54">
      <selection activeCell="F82" sqref="F82"/>
    </sheetView>
  </sheetViews>
  <sheetFormatPr defaultColWidth="12.00390625" defaultRowHeight="12.75"/>
  <cols>
    <col min="1" max="16384" width="11.625" style="0" customWidth="1"/>
  </cols>
  <sheetData>
    <row r="1" spans="1:6" ht="12.75">
      <c r="A1" s="62" t="s">
        <v>227</v>
      </c>
      <c r="B1" s="63" t="str">
        <f>TEXT(A1,"[hh]:mm:ss,00")</f>
        <v>14:55:00,00</v>
      </c>
      <c r="C1" s="64" t="str">
        <f>LEFT(B1,5)</f>
        <v>14:55</v>
      </c>
      <c r="D1" s="65">
        <f>ABS(LEFT(C1,2))</f>
        <v>14</v>
      </c>
      <c r="E1" s="65">
        <f>ABS(RIGHT(C1,2))</f>
        <v>55</v>
      </c>
      <c r="F1" s="66">
        <f>TIME(0,D1,E1)</f>
        <v>0.010358796296296297</v>
      </c>
    </row>
    <row r="2" spans="1:6" ht="12.75">
      <c r="A2" s="62" t="s">
        <v>227</v>
      </c>
      <c r="B2" s="63" t="str">
        <f>TEXT(A2,"[hh]:mm:ss,00")</f>
        <v>14:55:00,00</v>
      </c>
      <c r="C2" s="64" t="str">
        <f>LEFT(B2,5)</f>
        <v>14:55</v>
      </c>
      <c r="D2" s="65">
        <f>ABS(LEFT(C2,2))</f>
        <v>14</v>
      </c>
      <c r="E2" s="65">
        <f>ABS(RIGHT(C2,2))</f>
        <v>55</v>
      </c>
      <c r="F2" s="66">
        <f>TIME(0,D2,E2)</f>
        <v>0.010358796296296297</v>
      </c>
    </row>
    <row r="3" spans="1:6" ht="12.75">
      <c r="A3" s="62" t="s">
        <v>227</v>
      </c>
      <c r="B3" s="63" t="str">
        <f>TEXT(A3,"[hh]:mm:ss,00")</f>
        <v>14:55:00,00</v>
      </c>
      <c r="C3" s="64" t="str">
        <f>LEFT(B3,5)</f>
        <v>14:55</v>
      </c>
      <c r="D3" s="65">
        <f>ABS(LEFT(C3,2))</f>
        <v>14</v>
      </c>
      <c r="E3" s="65">
        <f>ABS(RIGHT(C3,2))</f>
        <v>55</v>
      </c>
      <c r="F3" s="66">
        <f>TIME(0,D3,E3)</f>
        <v>0.010358796296296297</v>
      </c>
    </row>
    <row r="4" spans="1:6" ht="12.75">
      <c r="A4" s="62" t="s">
        <v>227</v>
      </c>
      <c r="B4" s="63" t="str">
        <f>TEXT(A4,"[hh]:mm:ss,00")</f>
        <v>14:55:00,00</v>
      </c>
      <c r="C4" s="64" t="str">
        <f>LEFT(B4,5)</f>
        <v>14:55</v>
      </c>
      <c r="D4" s="65">
        <f>ABS(LEFT(C4,2))</f>
        <v>14</v>
      </c>
      <c r="E4" s="65">
        <f>ABS(RIGHT(C4,2))</f>
        <v>55</v>
      </c>
      <c r="F4" s="66">
        <f>TIME(0,D4,E4)</f>
        <v>0.010358796296296297</v>
      </c>
    </row>
    <row r="5" spans="1:6" ht="12.75">
      <c r="A5" s="62" t="s">
        <v>227</v>
      </c>
      <c r="B5" s="63" t="str">
        <f>TEXT(A5,"[hh]:mm:ss,00")</f>
        <v>14:55:00,00</v>
      </c>
      <c r="C5" s="64" t="str">
        <f>LEFT(B5,5)</f>
        <v>14:55</v>
      </c>
      <c r="D5" s="65">
        <f>ABS(LEFT(C5,2))</f>
        <v>14</v>
      </c>
      <c r="E5" s="65">
        <f>ABS(RIGHT(C5,2))</f>
        <v>55</v>
      </c>
      <c r="F5" s="66">
        <f>TIME(0,D5,E5)</f>
        <v>0.010358796296296297</v>
      </c>
    </row>
    <row r="6" spans="1:6" ht="12.75">
      <c r="A6" s="62" t="s">
        <v>227</v>
      </c>
      <c r="B6" s="63" t="str">
        <f>TEXT(A6,"[hh]:mm:ss,00")</f>
        <v>14:55:00,00</v>
      </c>
      <c r="C6" s="64" t="str">
        <f>LEFT(B6,5)</f>
        <v>14:55</v>
      </c>
      <c r="D6" s="65">
        <f>ABS(LEFT(C6,2))</f>
        <v>14</v>
      </c>
      <c r="E6" s="65">
        <f>ABS(RIGHT(C6,2))</f>
        <v>55</v>
      </c>
      <c r="F6" s="66">
        <f>TIME(0,D6,E6)</f>
        <v>0.010358796296296297</v>
      </c>
    </row>
    <row r="7" spans="1:6" ht="12.75">
      <c r="A7" s="62" t="s">
        <v>227</v>
      </c>
      <c r="B7" s="63" t="str">
        <f>TEXT(A7,"[hh]:mm:ss,00")</f>
        <v>14:55:00,00</v>
      </c>
      <c r="C7" s="64" t="str">
        <f>LEFT(B7,5)</f>
        <v>14:55</v>
      </c>
      <c r="D7" s="65">
        <f>ABS(LEFT(C7,2))</f>
        <v>14</v>
      </c>
      <c r="E7" s="65">
        <f>ABS(RIGHT(C7,2))</f>
        <v>55</v>
      </c>
      <c r="F7" s="66">
        <f>TIME(0,D7,E7)</f>
        <v>0.010358796296296297</v>
      </c>
    </row>
    <row r="8" spans="1:6" ht="12.75">
      <c r="A8" s="62" t="s">
        <v>227</v>
      </c>
      <c r="B8" s="63" t="str">
        <f>TEXT(A8,"[hh]:mm:ss,00")</f>
        <v>14:55:00,00</v>
      </c>
      <c r="C8" s="64" t="str">
        <f>LEFT(B8,5)</f>
        <v>14:55</v>
      </c>
      <c r="D8" s="65">
        <f>ABS(LEFT(C8,2))</f>
        <v>14</v>
      </c>
      <c r="E8" s="65">
        <f>ABS(RIGHT(C8,2))</f>
        <v>55</v>
      </c>
      <c r="F8" s="66">
        <f>TIME(0,D8,E8)</f>
        <v>0.010358796296296297</v>
      </c>
    </row>
    <row r="9" spans="1:6" ht="12.75">
      <c r="A9" s="62" t="s">
        <v>227</v>
      </c>
      <c r="B9" s="63" t="str">
        <f>TEXT(A9,"[hh]:mm:ss,00")</f>
        <v>14:55:00,00</v>
      </c>
      <c r="C9" s="64" t="str">
        <f>LEFT(B9,5)</f>
        <v>14:55</v>
      </c>
      <c r="D9" s="65">
        <f>ABS(LEFT(C9,2))</f>
        <v>14</v>
      </c>
      <c r="E9" s="65">
        <f>ABS(RIGHT(C9,2))</f>
        <v>55</v>
      </c>
      <c r="F9" s="66">
        <f>TIME(0,D9,E9)</f>
        <v>0.010358796296296297</v>
      </c>
    </row>
    <row r="10" spans="1:6" ht="12.75">
      <c r="A10" s="62" t="s">
        <v>227</v>
      </c>
      <c r="B10" s="63" t="str">
        <f>TEXT(A10,"[hh]:mm:ss,00")</f>
        <v>14:55:00,00</v>
      </c>
      <c r="C10" s="64" t="str">
        <f>LEFT(B10,5)</f>
        <v>14:55</v>
      </c>
      <c r="D10" s="65">
        <f>ABS(LEFT(C10,2))</f>
        <v>14</v>
      </c>
      <c r="E10" s="65">
        <f>ABS(RIGHT(C10,2))</f>
        <v>55</v>
      </c>
      <c r="F10" s="66">
        <f>TIME(0,D10,E10)</f>
        <v>0.010358796296296297</v>
      </c>
    </row>
    <row r="11" spans="1:6" ht="12.75">
      <c r="A11" s="62" t="s">
        <v>227</v>
      </c>
      <c r="B11" s="63" t="str">
        <f>TEXT(A11,"[hh]:mm:ss,00")</f>
        <v>14:55:00,00</v>
      </c>
      <c r="C11" s="64" t="str">
        <f>LEFT(B11,5)</f>
        <v>14:55</v>
      </c>
      <c r="D11" s="65">
        <f>ABS(LEFT(C11,2))</f>
        <v>14</v>
      </c>
      <c r="E11" s="65">
        <f>ABS(RIGHT(C11,2))</f>
        <v>55</v>
      </c>
      <c r="F11" s="66">
        <f>TIME(0,D11,E11)</f>
        <v>0.010358796296296297</v>
      </c>
    </row>
    <row r="12" spans="1:6" ht="12.75">
      <c r="A12" s="62" t="s">
        <v>227</v>
      </c>
      <c r="B12" s="63" t="str">
        <f>TEXT(A12,"[hh]:mm:ss,00")</f>
        <v>14:55:00,00</v>
      </c>
      <c r="C12" s="64" t="str">
        <f>LEFT(B12,5)</f>
        <v>14:55</v>
      </c>
      <c r="D12" s="65">
        <f>ABS(LEFT(C12,2))</f>
        <v>14</v>
      </c>
      <c r="E12" s="65">
        <f>ABS(RIGHT(C12,2))</f>
        <v>55</v>
      </c>
      <c r="F12" s="66">
        <f>TIME(0,D12,E12)</f>
        <v>0.010358796296296297</v>
      </c>
    </row>
    <row r="13" spans="1:6" ht="12.75">
      <c r="A13" s="62" t="s">
        <v>227</v>
      </c>
      <c r="B13" s="63" t="str">
        <f>TEXT(A13,"[hh]:mm:ss,00")</f>
        <v>14:55:00,00</v>
      </c>
      <c r="C13" s="64" t="str">
        <f>LEFT(B13,5)</f>
        <v>14:55</v>
      </c>
      <c r="D13" s="65">
        <f>ABS(LEFT(C13,2))</f>
        <v>14</v>
      </c>
      <c r="E13" s="65">
        <f>ABS(RIGHT(C13,2))</f>
        <v>55</v>
      </c>
      <c r="F13" s="66">
        <f>TIME(0,D13,E13)</f>
        <v>0.010358796296296297</v>
      </c>
    </row>
    <row r="14" spans="1:6" ht="12.75">
      <c r="A14" s="62" t="s">
        <v>227</v>
      </c>
      <c r="B14" s="63" t="str">
        <f>TEXT(A14,"[hh]:mm:ss,00")</f>
        <v>14:55:00,00</v>
      </c>
      <c r="C14" s="64" t="str">
        <f>LEFT(B14,5)</f>
        <v>14:55</v>
      </c>
      <c r="D14" s="65">
        <f>ABS(LEFT(C14,2))</f>
        <v>14</v>
      </c>
      <c r="E14" s="65">
        <f>ABS(RIGHT(C14,2))</f>
        <v>55</v>
      </c>
      <c r="F14" s="66">
        <f>TIME(0,D14,E14)</f>
        <v>0.010358796296296297</v>
      </c>
    </row>
    <row r="15" spans="1:6" ht="12.75">
      <c r="A15" s="62" t="s">
        <v>227</v>
      </c>
      <c r="B15" s="63" t="str">
        <f>TEXT(A15,"[hh]:mm:ss,00")</f>
        <v>14:55:00,00</v>
      </c>
      <c r="C15" s="64" t="str">
        <f>LEFT(B15,5)</f>
        <v>14:55</v>
      </c>
      <c r="D15" s="65">
        <f>ABS(LEFT(C15,2))</f>
        <v>14</v>
      </c>
      <c r="E15" s="65">
        <f>ABS(RIGHT(C15,2))</f>
        <v>55</v>
      </c>
      <c r="F15" s="66">
        <f>TIME(0,D15,E15)</f>
        <v>0.010358796296296297</v>
      </c>
    </row>
    <row r="16" spans="1:6" ht="12.75">
      <c r="A16" s="67" t="s">
        <v>228</v>
      </c>
      <c r="B16" s="63" t="str">
        <f>TEXT(A16,"[hh]:mm:ss,00")</f>
        <v>35:10:00,00</v>
      </c>
      <c r="C16" s="64" t="str">
        <f>LEFT(B16,5)</f>
        <v>35:10</v>
      </c>
      <c r="D16" s="65">
        <f>ABS(LEFT(C16,2))</f>
        <v>35</v>
      </c>
      <c r="E16" s="65">
        <f>ABS(RIGHT(C16,2))</f>
        <v>10</v>
      </c>
      <c r="F16" s="66">
        <f>TIME(0,D16,E16)</f>
        <v>0.024421296296296295</v>
      </c>
    </row>
    <row r="17" spans="1:6" ht="12.75">
      <c r="A17" s="67" t="s">
        <v>229</v>
      </c>
      <c r="B17" s="63" t="str">
        <f>TEXT(A17,"[hh]:mm:ss,00")</f>
        <v>40:26:00,00</v>
      </c>
      <c r="C17" s="64" t="str">
        <f>LEFT(B17,5)</f>
        <v>40:26</v>
      </c>
      <c r="D17" s="65">
        <f>ABS(LEFT(C17,2))</f>
        <v>40</v>
      </c>
      <c r="E17" s="65">
        <f>ABS(RIGHT(C17,2))</f>
        <v>26</v>
      </c>
      <c r="F17" s="66">
        <f>TIME(0,D17,E17)</f>
        <v>0.028078703703703703</v>
      </c>
    </row>
    <row r="18" spans="2:6" ht="12.75">
      <c r="B18" s="63" t="str">
        <f>TEXT(A18,"[hh]:mm:ss,00")</f>
        <v>00:00:00,00</v>
      </c>
      <c r="C18" s="64" t="str">
        <f>LEFT(B18,5)</f>
        <v>00:00</v>
      </c>
      <c r="D18" s="65">
        <f>ABS(LEFT(C18,2))</f>
        <v>0</v>
      </c>
      <c r="E18" s="65">
        <f>ABS(RIGHT(C18,2))</f>
        <v>0</v>
      </c>
      <c r="F18" s="66">
        <f>TIME(0,D18,E18)</f>
        <v>0</v>
      </c>
    </row>
    <row r="19" spans="1:6" ht="12.75">
      <c r="A19" s="67" t="s">
        <v>230</v>
      </c>
      <c r="B19" s="63" t="str">
        <f>TEXT(A19,"[hh]:mm:ss,00")</f>
        <v>36:05:00,00</v>
      </c>
      <c r="C19" s="64" t="str">
        <f>LEFT(B19,5)</f>
        <v>36:05</v>
      </c>
      <c r="D19" s="65">
        <f>ABS(LEFT(C19,2))</f>
        <v>36</v>
      </c>
      <c r="E19" s="65">
        <f>ABS(RIGHT(C19,2))</f>
        <v>5</v>
      </c>
      <c r="F19" s="66">
        <f>TIME(0,D19,E19)</f>
        <v>0.02505787037037037</v>
      </c>
    </row>
    <row r="20" spans="1:6" ht="12.75">
      <c r="A20" s="67" t="s">
        <v>231</v>
      </c>
      <c r="B20" s="63" t="str">
        <f>TEXT(A20,"[hh]:mm:ss,00")</f>
        <v>38:34:00,00</v>
      </c>
      <c r="C20" s="64" t="str">
        <f>LEFT(B20,5)</f>
        <v>38:34</v>
      </c>
      <c r="D20" s="65">
        <f>ABS(LEFT(C20,2))</f>
        <v>38</v>
      </c>
      <c r="E20" s="65">
        <f>ABS(RIGHT(C20,2))</f>
        <v>34</v>
      </c>
      <c r="F20" s="66">
        <f>TIME(0,D20,E20)</f>
        <v>0.026782407407407408</v>
      </c>
    </row>
    <row r="21" spans="1:6" ht="12.75">
      <c r="A21" s="67" t="s">
        <v>232</v>
      </c>
      <c r="B21" s="63" t="str">
        <f>TEXT(A21,"[hh]:mm:ss,00")</f>
        <v>39:24:00,00</v>
      </c>
      <c r="C21" s="64" t="str">
        <f>LEFT(B21,5)</f>
        <v>39:24</v>
      </c>
      <c r="D21" s="65">
        <f>ABS(LEFT(C21,2))</f>
        <v>39</v>
      </c>
      <c r="E21" s="65">
        <f>ABS(RIGHT(C21,2))</f>
        <v>24</v>
      </c>
      <c r="F21" s="66">
        <f>TIME(0,D21,E21)</f>
        <v>0.02736111111111111</v>
      </c>
    </row>
    <row r="22" spans="2:6" ht="12.75">
      <c r="B22" s="63" t="str">
        <f>TEXT(A22,"[hh]:mm:ss,00")</f>
        <v>00:00:00,00</v>
      </c>
      <c r="C22" s="64" t="str">
        <f>LEFT(B22,5)</f>
        <v>00:00</v>
      </c>
      <c r="D22" s="65">
        <f>ABS(LEFT(C22,2))</f>
        <v>0</v>
      </c>
      <c r="E22" s="65">
        <f>ABS(RIGHT(C22,2))</f>
        <v>0</v>
      </c>
      <c r="F22" s="66">
        <f>TIME(0,D22,E22)</f>
        <v>0</v>
      </c>
    </row>
    <row r="23" spans="1:6" ht="12.75">
      <c r="A23" s="67" t="s">
        <v>233</v>
      </c>
      <c r="B23" s="63" t="str">
        <f>TEXT(A23,"[hh]:mm:ss,00")</f>
        <v>37:04:00,00</v>
      </c>
      <c r="C23" s="64" t="str">
        <f>LEFT(B23,5)</f>
        <v>37:04</v>
      </c>
      <c r="D23" s="65">
        <f>ABS(LEFT(C23,2))</f>
        <v>37</v>
      </c>
      <c r="E23" s="65">
        <f>ABS(RIGHT(C23,2))</f>
        <v>4</v>
      </c>
      <c r="F23" s="66">
        <f>TIME(0,D23,E23)</f>
        <v>0.02574074074074074</v>
      </c>
    </row>
    <row r="24" spans="1:6" ht="12.75">
      <c r="A24" s="67" t="s">
        <v>234</v>
      </c>
      <c r="B24" s="63" t="str">
        <f>TEXT(A24,"[hh]:mm:ss,00")</f>
        <v>37:27:00,00</v>
      </c>
      <c r="C24" s="64" t="str">
        <f>LEFT(B24,5)</f>
        <v>37:27</v>
      </c>
      <c r="D24" s="65">
        <f>ABS(LEFT(C24,2))</f>
        <v>37</v>
      </c>
      <c r="E24" s="65">
        <f>ABS(RIGHT(C24,2))</f>
        <v>27</v>
      </c>
      <c r="F24" s="66">
        <f>TIME(0,D24,E24)</f>
        <v>0.026006944444444444</v>
      </c>
    </row>
    <row r="25" spans="1:6" ht="12.75">
      <c r="A25" s="67" t="s">
        <v>235</v>
      </c>
      <c r="B25" s="63" t="str">
        <f>TEXT(A25,"[hh]:mm:ss,00")</f>
        <v>38:08:00,00</v>
      </c>
      <c r="C25" s="64" t="str">
        <f>LEFT(B25,5)</f>
        <v>38:08</v>
      </c>
      <c r="D25" s="65">
        <f>ABS(LEFT(C25,2))</f>
        <v>38</v>
      </c>
      <c r="E25" s="65">
        <f>ABS(RIGHT(C25,2))</f>
        <v>8</v>
      </c>
      <c r="F25" s="66">
        <f>TIME(0,D25,E25)</f>
        <v>0.02648148148148148</v>
      </c>
    </row>
    <row r="26" spans="1:6" ht="12.75">
      <c r="A26" s="67" t="s">
        <v>236</v>
      </c>
      <c r="B26" s="63" t="str">
        <f>TEXT(A26,"[hh]:mm:ss,00")</f>
        <v>42:41:00,00</v>
      </c>
      <c r="C26" s="64" t="str">
        <f>LEFT(B26,5)</f>
        <v>42:41</v>
      </c>
      <c r="D26" s="65">
        <f>ABS(LEFT(C26,2))</f>
        <v>42</v>
      </c>
      <c r="E26" s="65">
        <f>ABS(RIGHT(C26,2))</f>
        <v>41</v>
      </c>
      <c r="F26" s="66">
        <f>TIME(0,D26,E26)</f>
        <v>0.029641203703703704</v>
      </c>
    </row>
    <row r="27" spans="1:6" ht="12.75">
      <c r="A27" s="67" t="s">
        <v>237</v>
      </c>
      <c r="B27" s="63" t="str">
        <f>TEXT(A27,"[hh]:mm:ss,00")</f>
        <v>44:00:00,00</v>
      </c>
      <c r="C27" s="64" t="str">
        <f>LEFT(B27,5)</f>
        <v>44:00</v>
      </c>
      <c r="D27" s="65">
        <f>ABS(LEFT(C27,2))</f>
        <v>44</v>
      </c>
      <c r="E27" s="65">
        <f>ABS(RIGHT(C27,2))</f>
        <v>0</v>
      </c>
      <c r="F27" s="66">
        <f>TIME(0,D27,E27)</f>
        <v>0.030555555555555555</v>
      </c>
    </row>
    <row r="28" spans="1:6" ht="12.75">
      <c r="A28" s="67" t="s">
        <v>238</v>
      </c>
      <c r="B28" s="63" t="str">
        <f>TEXT(A28,"[hh]:mm:ss,00")</f>
        <v>44:12:00,00</v>
      </c>
      <c r="C28" s="64" t="str">
        <f>LEFT(B28,5)</f>
        <v>44:12</v>
      </c>
      <c r="D28" s="65">
        <f>ABS(LEFT(C28,2))</f>
        <v>44</v>
      </c>
      <c r="E28" s="65">
        <f>ABS(RIGHT(C28,2))</f>
        <v>12</v>
      </c>
      <c r="F28" s="66">
        <f>TIME(0,D28,E28)</f>
        <v>0.030694444444444444</v>
      </c>
    </row>
    <row r="29" spans="1:6" ht="12.75">
      <c r="A29" s="67" t="s">
        <v>239</v>
      </c>
      <c r="B29" s="63" t="str">
        <f>TEXT(A29,"[hh]:mm:ss,00")</f>
        <v>48:54:00,00</v>
      </c>
      <c r="C29" s="64" t="str">
        <f>LEFT(B29,5)</f>
        <v>48:54</v>
      </c>
      <c r="D29" s="65">
        <f>ABS(LEFT(C29,2))</f>
        <v>48</v>
      </c>
      <c r="E29" s="65">
        <f>ABS(RIGHT(C29,2))</f>
        <v>54</v>
      </c>
      <c r="F29" s="66">
        <f>TIME(0,D29,E29)</f>
        <v>0.03395833333333333</v>
      </c>
    </row>
    <row r="30" spans="1:6" ht="12.75">
      <c r="A30" s="67" t="s">
        <v>240</v>
      </c>
      <c r="B30" s="63" t="str">
        <f>TEXT(A30,"[hh]:mm:ss,00")</f>
        <v>50:45:00,00</v>
      </c>
      <c r="C30" s="64" t="str">
        <f>LEFT(B30,5)</f>
        <v>50:45</v>
      </c>
      <c r="D30" s="65">
        <f>ABS(LEFT(C30,2))</f>
        <v>50</v>
      </c>
      <c r="E30" s="65">
        <f>ABS(RIGHT(C30,2))</f>
        <v>45</v>
      </c>
      <c r="F30" s="66">
        <f>TIME(0,D30,E30)</f>
        <v>0.035243055555555555</v>
      </c>
    </row>
    <row r="31" spans="1:6" ht="12.75">
      <c r="A31" s="67" t="s">
        <v>241</v>
      </c>
      <c r="B31" s="63" t="str">
        <f>TEXT(A31,"[hh]:mm:ss,00")</f>
        <v>54:30:00,00</v>
      </c>
      <c r="C31" s="64" t="str">
        <f>LEFT(B31,5)</f>
        <v>54:30</v>
      </c>
      <c r="D31" s="65">
        <f>ABS(LEFT(C31,2))</f>
        <v>54</v>
      </c>
      <c r="E31" s="65">
        <f>ABS(RIGHT(C31,2))</f>
        <v>30</v>
      </c>
      <c r="F31" s="66">
        <f>TIME(0,D31,E31)</f>
        <v>0.03784722222222222</v>
      </c>
    </row>
    <row r="32" spans="2:6" ht="12.75">
      <c r="B32" s="63" t="str">
        <f>TEXT(A32,"[hh]:mm:ss,00")</f>
        <v>00:00:00,00</v>
      </c>
      <c r="C32" s="64" t="str">
        <f>LEFT(B32,5)</f>
        <v>00:00</v>
      </c>
      <c r="D32" s="65">
        <f>ABS(LEFT(C32,2))</f>
        <v>0</v>
      </c>
      <c r="E32" s="65">
        <f>ABS(RIGHT(C32,2))</f>
        <v>0</v>
      </c>
      <c r="F32" s="66">
        <f>TIME(0,D32,E32)</f>
        <v>0</v>
      </c>
    </row>
    <row r="33" spans="1:6" ht="12.75">
      <c r="A33" s="67" t="s">
        <v>242</v>
      </c>
      <c r="B33" s="63" t="str">
        <f>TEXT(A33,"[hh]:mm:ss,00")</f>
        <v>36:53:00,00</v>
      </c>
      <c r="C33" s="64" t="str">
        <f>LEFT(B33,5)</f>
        <v>36:53</v>
      </c>
      <c r="D33" s="65">
        <f>ABS(LEFT(C33,2))</f>
        <v>36</v>
      </c>
      <c r="E33" s="65">
        <f>ABS(RIGHT(C33,2))</f>
        <v>53</v>
      </c>
      <c r="F33" s="66">
        <f>TIME(0,D33,E33)</f>
        <v>0.025613425925925925</v>
      </c>
    </row>
    <row r="34" spans="1:6" ht="12.75">
      <c r="A34" s="67" t="s">
        <v>243</v>
      </c>
      <c r="B34" s="63" t="str">
        <f>TEXT(A34,"[hh]:mm:ss,00")</f>
        <v>39:55:00,00</v>
      </c>
      <c r="C34" s="64" t="str">
        <f>LEFT(B34,5)</f>
        <v>39:55</v>
      </c>
      <c r="D34" s="65">
        <f>ABS(LEFT(C34,2))</f>
        <v>39</v>
      </c>
      <c r="E34" s="65">
        <f>ABS(RIGHT(C34,2))</f>
        <v>55</v>
      </c>
      <c r="F34" s="66">
        <f>TIME(0,D34,E34)</f>
        <v>0.02771990740740741</v>
      </c>
    </row>
    <row r="35" spans="1:6" ht="12.75">
      <c r="A35" s="67" t="s">
        <v>244</v>
      </c>
      <c r="B35" s="63" t="str">
        <f>TEXT(A35,"[hh]:mm:ss,00")</f>
        <v>41:03:00,00</v>
      </c>
      <c r="C35" s="64" t="str">
        <f>LEFT(B35,5)</f>
        <v>41:03</v>
      </c>
      <c r="D35" s="65">
        <f>ABS(LEFT(C35,2))</f>
        <v>41</v>
      </c>
      <c r="E35" s="65">
        <f>ABS(RIGHT(C35,2))</f>
        <v>3</v>
      </c>
      <c r="F35" s="66">
        <f>TIME(0,D35,E35)</f>
        <v>0.028506944444444446</v>
      </c>
    </row>
    <row r="36" spans="1:6" ht="12.75">
      <c r="A36" s="67" t="s">
        <v>245</v>
      </c>
      <c r="B36" s="63" t="str">
        <f>TEXT(A36,"[hh]:mm:ss,00")</f>
        <v>41:42:00,00</v>
      </c>
      <c r="C36" s="64" t="str">
        <f>LEFT(B36,5)</f>
        <v>41:42</v>
      </c>
      <c r="D36" s="65">
        <f>ABS(LEFT(C36,2))</f>
        <v>41</v>
      </c>
      <c r="E36" s="65">
        <f>ABS(RIGHT(C36,2))</f>
        <v>42</v>
      </c>
      <c r="F36" s="66">
        <f>TIME(0,D36,E36)</f>
        <v>0.028958333333333332</v>
      </c>
    </row>
    <row r="37" spans="1:6" ht="12.75">
      <c r="A37" s="67" t="s">
        <v>246</v>
      </c>
      <c r="B37" s="63" t="str">
        <f>TEXT(A37,"[hh]:mm:ss,00")</f>
        <v>43:24:00,00</v>
      </c>
      <c r="C37" s="64" t="str">
        <f>LEFT(B37,5)</f>
        <v>43:24</v>
      </c>
      <c r="D37" s="65">
        <f>ABS(LEFT(C37,2))</f>
        <v>43</v>
      </c>
      <c r="E37" s="65">
        <f>ABS(RIGHT(C37,2))</f>
        <v>24</v>
      </c>
      <c r="F37" s="66">
        <f>TIME(0,D37,E37)</f>
        <v>0.03013888888888889</v>
      </c>
    </row>
    <row r="38" spans="1:6" ht="12.75">
      <c r="A38" s="67" t="s">
        <v>247</v>
      </c>
      <c r="B38" s="63" t="str">
        <f>TEXT(A38,"[hh]:mm:ss,00")</f>
        <v>44:54:00,00</v>
      </c>
      <c r="C38" s="64" t="str">
        <f>LEFT(B38,5)</f>
        <v>44:54</v>
      </c>
      <c r="D38" s="65">
        <f>ABS(LEFT(C38,2))</f>
        <v>44</v>
      </c>
      <c r="E38" s="65">
        <f>ABS(RIGHT(C38,2))</f>
        <v>54</v>
      </c>
      <c r="F38" s="66">
        <f>TIME(0,D38,E38)</f>
        <v>0.031180555555555555</v>
      </c>
    </row>
    <row r="39" spans="1:6" ht="12.75">
      <c r="A39" s="67" t="s">
        <v>248</v>
      </c>
      <c r="B39" s="63" t="str">
        <f>TEXT(A39,"[hh]:mm:ss,00")</f>
        <v>45:50:00,00</v>
      </c>
      <c r="C39" s="64" t="str">
        <f>LEFT(B39,5)</f>
        <v>45:50</v>
      </c>
      <c r="D39" s="65">
        <f>ABS(LEFT(C39,2))</f>
        <v>45</v>
      </c>
      <c r="E39" s="65">
        <f>ABS(RIGHT(C39,2))</f>
        <v>50</v>
      </c>
      <c r="F39" s="66">
        <f>TIME(0,D39,E39)</f>
        <v>0.031828703703703706</v>
      </c>
    </row>
    <row r="40" spans="2:6" ht="12.75">
      <c r="B40" s="63" t="str">
        <f>TEXT(A40,"[hh]:mm:ss,00")</f>
        <v>00:00:00,00</v>
      </c>
      <c r="C40" s="64" t="str">
        <f>LEFT(B40,5)</f>
        <v>00:00</v>
      </c>
      <c r="D40" s="65">
        <f>ABS(LEFT(C40,2))</f>
        <v>0</v>
      </c>
      <c r="E40" s="65">
        <f>ABS(RIGHT(C40,2))</f>
        <v>0</v>
      </c>
      <c r="F40" s="66">
        <f>TIME(0,D40,E40)</f>
        <v>0</v>
      </c>
    </row>
    <row r="41" spans="1:6" ht="12.75">
      <c r="A41" s="67" t="s">
        <v>249</v>
      </c>
      <c r="B41" s="63" t="str">
        <f>TEXT(A41,"[hh]:mm:ss,00")</f>
        <v>36:50:00,00</v>
      </c>
      <c r="C41" s="64" t="str">
        <f>LEFT(B41,5)</f>
        <v>36:50</v>
      </c>
      <c r="D41" s="65">
        <f>ABS(LEFT(C41,2))</f>
        <v>36</v>
      </c>
      <c r="E41" s="65">
        <f>ABS(RIGHT(C41,2))</f>
        <v>50</v>
      </c>
      <c r="F41" s="66">
        <f>TIME(0,D41,E41)</f>
        <v>0.025578703703703704</v>
      </c>
    </row>
    <row r="42" spans="1:6" ht="12.75">
      <c r="A42" s="67" t="s">
        <v>250</v>
      </c>
      <c r="B42" s="63" t="str">
        <f>TEXT(A42,"[hh]:mm:ss,00")</f>
        <v>40:39:00,00</v>
      </c>
      <c r="C42" s="64" t="str">
        <f>LEFT(B42,5)</f>
        <v>40:39</v>
      </c>
      <c r="D42" s="65">
        <f>ABS(LEFT(C42,2))</f>
        <v>40</v>
      </c>
      <c r="E42" s="65">
        <f>ABS(RIGHT(C42,2))</f>
        <v>39</v>
      </c>
      <c r="F42" s="66">
        <f>TIME(0,D42,E42)</f>
        <v>0.028229166666666666</v>
      </c>
    </row>
    <row r="43" spans="1:6" ht="12.75">
      <c r="A43" s="67" t="s">
        <v>251</v>
      </c>
      <c r="B43" s="63" t="str">
        <f>TEXT(A43,"[hh]:mm:ss,00")</f>
        <v>42:26:00,00</v>
      </c>
      <c r="C43" s="64" t="str">
        <f>LEFT(B43,5)</f>
        <v>42:26</v>
      </c>
      <c r="D43" s="65">
        <f>ABS(LEFT(C43,2))</f>
        <v>42</v>
      </c>
      <c r="E43" s="65">
        <f>ABS(RIGHT(C43,2))</f>
        <v>26</v>
      </c>
      <c r="F43" s="66">
        <f>TIME(0,D43,E43)</f>
        <v>0.029467592592592594</v>
      </c>
    </row>
    <row r="44" spans="1:6" ht="12.75">
      <c r="A44" s="67" t="s">
        <v>252</v>
      </c>
      <c r="B44" s="63" t="str">
        <f>TEXT(A44,"[hh]:mm:ss,00")</f>
        <v>43:25:00,00</v>
      </c>
      <c r="C44" s="64" t="str">
        <f>LEFT(B44,5)</f>
        <v>43:25</v>
      </c>
      <c r="D44" s="65">
        <f>ABS(LEFT(C44,2))</f>
        <v>43</v>
      </c>
      <c r="E44" s="65">
        <f>ABS(RIGHT(C44,2))</f>
        <v>25</v>
      </c>
      <c r="F44" s="66">
        <f>TIME(0,D44,E44)</f>
        <v>0.030150462962962962</v>
      </c>
    </row>
    <row r="45" spans="1:6" ht="12.75">
      <c r="A45" s="67" t="s">
        <v>253</v>
      </c>
      <c r="B45" s="63" t="str">
        <f>TEXT(A45,"[hh]:mm:ss,00")</f>
        <v>44:09:00,00</v>
      </c>
      <c r="C45" s="64" t="str">
        <f>LEFT(B45,5)</f>
        <v>44:09</v>
      </c>
      <c r="D45" s="65">
        <f>ABS(LEFT(C45,2))</f>
        <v>44</v>
      </c>
      <c r="E45" s="65">
        <f>ABS(RIGHT(C45,2))</f>
        <v>9</v>
      </c>
      <c r="F45" s="66">
        <f>TIME(0,D45,E45)</f>
        <v>0.030659722222222224</v>
      </c>
    </row>
    <row r="46" spans="1:6" ht="12.75">
      <c r="A46" s="67" t="s">
        <v>254</v>
      </c>
      <c r="B46" s="63" t="str">
        <f>TEXT(A46,"[hh]:mm:ss,00")</f>
        <v>45:09:00,00</v>
      </c>
      <c r="C46" s="64" t="str">
        <f>LEFT(B46,5)</f>
        <v>45:09</v>
      </c>
      <c r="D46" s="65">
        <f>ABS(LEFT(C46,2))</f>
        <v>45</v>
      </c>
      <c r="E46" s="65">
        <f>ABS(RIGHT(C46,2))</f>
        <v>9</v>
      </c>
      <c r="F46" s="66">
        <f>TIME(0,D46,E46)</f>
        <v>0.03135416666666667</v>
      </c>
    </row>
    <row r="47" spans="2:6" ht="12.75">
      <c r="B47" s="63" t="str">
        <f>TEXT(A47,"[hh]:mm:ss,00")</f>
        <v>00:00:00,00</v>
      </c>
      <c r="C47" s="64" t="str">
        <f>LEFT(B47,5)</f>
        <v>00:00</v>
      </c>
      <c r="D47" s="65">
        <f>ABS(LEFT(C47,2))</f>
        <v>0</v>
      </c>
      <c r="E47" s="65">
        <f>ABS(RIGHT(C47,2))</f>
        <v>0</v>
      </c>
      <c r="F47" s="66">
        <f>TIME(0,D47,E47)</f>
        <v>0</v>
      </c>
    </row>
    <row r="48" spans="1:6" ht="12.75">
      <c r="A48" s="67" t="s">
        <v>255</v>
      </c>
      <c r="B48" s="63" t="str">
        <f>TEXT(A48,"[hh]:mm:ss,00")</f>
        <v>46:43:00,00</v>
      </c>
      <c r="C48" s="64" t="str">
        <f>LEFT(B48,5)</f>
        <v>46:43</v>
      </c>
      <c r="D48" s="65">
        <f>ABS(LEFT(C48,2))</f>
        <v>46</v>
      </c>
      <c r="E48" s="65">
        <f>ABS(RIGHT(C48,2))</f>
        <v>43</v>
      </c>
      <c r="F48" s="66">
        <f>TIME(0,D48,E48)</f>
        <v>0.032442129629629626</v>
      </c>
    </row>
    <row r="49" spans="1:6" ht="12.75">
      <c r="A49" s="67" t="s">
        <v>256</v>
      </c>
      <c r="B49" s="63" t="str">
        <f>TEXT(A49,"[hh]:mm:ss,00")</f>
        <v>47:27:00,00</v>
      </c>
      <c r="C49" s="64" t="str">
        <f>LEFT(B49,5)</f>
        <v>47:27</v>
      </c>
      <c r="D49" s="65">
        <f>ABS(LEFT(C49,2))</f>
        <v>47</v>
      </c>
      <c r="E49" s="65">
        <f>ABS(RIGHT(C49,2))</f>
        <v>27</v>
      </c>
      <c r="F49" s="66">
        <f>TIME(0,D49,E49)</f>
        <v>0.03295138888888889</v>
      </c>
    </row>
    <row r="50" spans="1:6" ht="12.75">
      <c r="A50" s="67" t="s">
        <v>257</v>
      </c>
      <c r="B50" s="63" t="str">
        <f>TEXT(A50,"[hh]:mm:ss,00")</f>
        <v>47:46:00,00</v>
      </c>
      <c r="C50" s="64" t="str">
        <f>LEFT(B50,5)</f>
        <v>47:46</v>
      </c>
      <c r="D50" s="65">
        <f>ABS(LEFT(C50,2))</f>
        <v>47</v>
      </c>
      <c r="E50" s="65">
        <f>ABS(RIGHT(C50,2))</f>
        <v>46</v>
      </c>
      <c r="F50" s="66">
        <f>TIME(0,D50,E50)</f>
        <v>0.033171296296296296</v>
      </c>
    </row>
    <row r="51" spans="1:6" ht="12.75">
      <c r="A51" s="67" t="s">
        <v>258</v>
      </c>
      <c r="B51" s="63" t="str">
        <f>TEXT(A51,"[hh]:mm:ss,00")</f>
        <v>52:51:00,00</v>
      </c>
      <c r="C51" s="64" t="str">
        <f>LEFT(B51,5)</f>
        <v>52:51</v>
      </c>
      <c r="D51" s="65">
        <f>ABS(LEFT(C51,2))</f>
        <v>52</v>
      </c>
      <c r="E51" s="65">
        <f>ABS(RIGHT(C51,2))</f>
        <v>51</v>
      </c>
      <c r="F51" s="66">
        <f>TIME(0,D51,E51)</f>
        <v>0.03670138888888889</v>
      </c>
    </row>
    <row r="52" spans="1:6" ht="12.75">
      <c r="A52" s="67" t="s">
        <v>259</v>
      </c>
      <c r="B52" s="63" t="str">
        <f>TEXT(A52,"[hh]:mm:ss,00")</f>
        <v>54:01:00,00</v>
      </c>
      <c r="C52" s="64" t="str">
        <f>LEFT(B52,5)</f>
        <v>54:01</v>
      </c>
      <c r="D52" s="65">
        <f>ABS(LEFT(C52,2))</f>
        <v>54</v>
      </c>
      <c r="E52" s="65">
        <f>ABS(RIGHT(C52,2))</f>
        <v>1</v>
      </c>
      <c r="F52" s="66">
        <f>TIME(0,D52,E52)</f>
        <v>0.03751157407407407</v>
      </c>
    </row>
    <row r="53" spans="2:6" ht="12.75">
      <c r="B53" s="63" t="str">
        <f>TEXT(A53,"[hh]:mm:ss,00")</f>
        <v>00:00:00,00</v>
      </c>
      <c r="C53" s="64" t="str">
        <f>LEFT(B53,5)</f>
        <v>00:00</v>
      </c>
      <c r="D53" s="65">
        <f>ABS(LEFT(C53,2))</f>
        <v>0</v>
      </c>
      <c r="E53" s="65">
        <f>ABS(RIGHT(C53,2))</f>
        <v>0</v>
      </c>
      <c r="F53" s="66">
        <f>TIME(0,D53,E53)</f>
        <v>0</v>
      </c>
    </row>
    <row r="54" spans="1:6" ht="12.75">
      <c r="A54" s="67" t="s">
        <v>260</v>
      </c>
      <c r="B54" s="63" t="str">
        <f>TEXT(A54,"[hh]:mm:ss,00")</f>
        <v>47:48:00,00</v>
      </c>
      <c r="C54" s="64" t="str">
        <f>LEFT(B54,5)</f>
        <v>47:48</v>
      </c>
      <c r="D54" s="65">
        <f>ABS(LEFT(C54,2))</f>
        <v>47</v>
      </c>
      <c r="E54" s="65">
        <f>ABS(RIGHT(C54,2))</f>
        <v>48</v>
      </c>
      <c r="F54" s="66">
        <f>TIME(0,D54,E54)</f>
        <v>0.03319444444444444</v>
      </c>
    </row>
    <row r="55" spans="1:6" ht="12.75">
      <c r="A55" s="67" t="s">
        <v>261</v>
      </c>
      <c r="B55" s="63" t="str">
        <f>TEXT(A55,"[hh]:mm:ss,00")</f>
        <v>54:11:00,00</v>
      </c>
      <c r="C55" s="64" t="str">
        <f>LEFT(B55,5)</f>
        <v>54:11</v>
      </c>
      <c r="D55" s="65">
        <f>ABS(LEFT(C55,2))</f>
        <v>54</v>
      </c>
      <c r="E55" s="65">
        <f>ABS(RIGHT(C55,2))</f>
        <v>11</v>
      </c>
      <c r="F55" s="66">
        <f>TIME(0,D55,E55)</f>
        <v>0.037627314814814815</v>
      </c>
    </row>
    <row r="56" spans="1:6" ht="12.75">
      <c r="A56" s="67" t="s">
        <v>262</v>
      </c>
      <c r="B56" s="63" t="str">
        <f>TEXT(A56,"[hh]:mm:ss,00")</f>
        <v>01:01:23,00</v>
      </c>
      <c r="C56" s="64" t="str">
        <f>LEFT(B56,5)</f>
        <v>01:01</v>
      </c>
      <c r="D56" s="65">
        <f>ABS(LEFT(C56,2))</f>
        <v>1</v>
      </c>
      <c r="E56" s="65">
        <f>ABS(RIGHT(C56,2))</f>
        <v>1</v>
      </c>
      <c r="F56" s="68" t="str">
        <f>A56</f>
        <v>1:01:23</v>
      </c>
    </row>
    <row r="57" spans="1:6" ht="12.75">
      <c r="A57" s="67" t="s">
        <v>263</v>
      </c>
      <c r="B57" s="63" t="str">
        <f>TEXT(A57,"[hh]:mm:ss,00")</f>
        <v>01:02:44,00</v>
      </c>
      <c r="C57" s="64" t="str">
        <f>LEFT(B57,5)</f>
        <v>01:02</v>
      </c>
      <c r="D57" s="65">
        <f>ABS(LEFT(C57,2))</f>
        <v>1</v>
      </c>
      <c r="E57" s="65">
        <f>ABS(RIGHT(C57,2))</f>
        <v>2</v>
      </c>
      <c r="F57" s="68" t="str">
        <f>A57</f>
        <v>1:02:44</v>
      </c>
    </row>
    <row r="58" spans="2:6" ht="12.75">
      <c r="B58" s="63" t="str">
        <f>TEXT(A58,"[hh]:mm:ss,00")</f>
        <v>00:00:00,00</v>
      </c>
      <c r="C58" s="64" t="str">
        <f>LEFT(B58,5)</f>
        <v>00:00</v>
      </c>
      <c r="D58" s="65">
        <f>ABS(LEFT(C58,2))</f>
        <v>0</v>
      </c>
      <c r="E58" s="65">
        <f>ABS(RIGHT(C58,2))</f>
        <v>0</v>
      </c>
      <c r="F58" s="66">
        <f>TIME(0,D58,E58)</f>
        <v>0</v>
      </c>
    </row>
    <row r="59" spans="1:6" ht="12.75">
      <c r="A59" s="67" t="s">
        <v>264</v>
      </c>
      <c r="B59" s="63" t="str">
        <f>TEXT(A59,"[hh]:mm:ss,00")</f>
        <v>53:01:00,00</v>
      </c>
      <c r="C59" s="64" t="str">
        <f>LEFT(B59,5)</f>
        <v>53:01</v>
      </c>
      <c r="D59" s="65">
        <f>ABS(LEFT(C59,2))</f>
        <v>53</v>
      </c>
      <c r="E59" s="65">
        <f>ABS(RIGHT(C59,2))</f>
        <v>1</v>
      </c>
      <c r="F59" s="66">
        <f>TIME(0,D59,E59)</f>
        <v>0.03681712962962963</v>
      </c>
    </row>
    <row r="60" spans="1:6" ht="12.75">
      <c r="A60" s="67" t="s">
        <v>265</v>
      </c>
      <c r="B60" s="63" t="str">
        <f>TEXT(A60,"[hh]:mm:ss,00")</f>
        <v>54:52:00,00</v>
      </c>
      <c r="C60" s="64" t="str">
        <f>LEFT(B60,5)</f>
        <v>54:52</v>
      </c>
      <c r="D60" s="65">
        <f>ABS(LEFT(C60,2))</f>
        <v>54</v>
      </c>
      <c r="E60" s="65">
        <f>ABS(RIGHT(C60,2))</f>
        <v>52</v>
      </c>
      <c r="F60" s="66">
        <f>TIME(0,D60,E60)</f>
        <v>0.03810185185185185</v>
      </c>
    </row>
    <row r="61" spans="2:6" ht="12.75">
      <c r="B61" s="63" t="str">
        <f>TEXT(A61,"[hh]:mm:ss,00")</f>
        <v>00:00:00,00</v>
      </c>
      <c r="C61" s="64" t="str">
        <f>LEFT(B61,5)</f>
        <v>00:00</v>
      </c>
      <c r="D61" s="65">
        <f>ABS(LEFT(C61,2))</f>
        <v>0</v>
      </c>
      <c r="E61" s="65">
        <f>ABS(RIGHT(C61,2))</f>
        <v>0</v>
      </c>
      <c r="F61" s="66">
        <f>TIME(0,D61,E61)</f>
        <v>0</v>
      </c>
    </row>
    <row r="62" spans="1:6" ht="12.75">
      <c r="A62" s="67" t="s">
        <v>266</v>
      </c>
      <c r="B62" s="63" t="str">
        <f>TEXT(A62,"[hh]:mm:ss,00")</f>
        <v>35:35:00,00</v>
      </c>
      <c r="C62" s="64" t="str">
        <f>LEFT(B62,5)</f>
        <v>35:35</v>
      </c>
      <c r="D62" s="65">
        <f>ABS(LEFT(C62,2))</f>
        <v>35</v>
      </c>
      <c r="E62" s="65">
        <f>ABS(RIGHT(C62,2))</f>
        <v>35</v>
      </c>
      <c r="F62" s="66">
        <f>TIME(0,D62,E62)</f>
        <v>0.024710648148148148</v>
      </c>
    </row>
    <row r="63" spans="2:6" ht="12.75">
      <c r="B63" s="63" t="str">
        <f>TEXT(A63,"[hh]:mm:ss,00")</f>
        <v>00:00:00,00</v>
      </c>
      <c r="C63" s="64" t="str">
        <f>LEFT(B63,5)</f>
        <v>00:00</v>
      </c>
      <c r="D63" s="65">
        <f>ABS(LEFT(C63,2))</f>
        <v>0</v>
      </c>
      <c r="E63" s="65">
        <f>ABS(RIGHT(C63,2))</f>
        <v>0</v>
      </c>
      <c r="F63" s="66">
        <f>TIME(0,D63,E63)</f>
        <v>0</v>
      </c>
    </row>
    <row r="64" spans="1:6" ht="12.75">
      <c r="A64" s="67" t="s">
        <v>267</v>
      </c>
      <c r="B64" s="63" t="str">
        <f>TEXT(A64,"[hh]:mm:ss,00")</f>
        <v>30:04:00,00</v>
      </c>
      <c r="C64" s="64" t="str">
        <f>LEFT(B64,5)</f>
        <v>30:04</v>
      </c>
      <c r="D64" s="65">
        <f>ABS(LEFT(C64,2))</f>
        <v>30</v>
      </c>
      <c r="E64" s="65">
        <f>ABS(RIGHT(C64,2))</f>
        <v>4</v>
      </c>
      <c r="F64" s="66">
        <f>TIME(0,D64,E64)</f>
        <v>0.02087962962962963</v>
      </c>
    </row>
    <row r="65" spans="1:6" ht="12.75">
      <c r="A65" s="67" t="s">
        <v>268</v>
      </c>
      <c r="B65" s="63" t="str">
        <f>TEXT(A65,"[hh]:mm:ss,00")</f>
        <v>30:51:00,00</v>
      </c>
      <c r="C65" s="64" t="str">
        <f>LEFT(B65,5)</f>
        <v>30:51</v>
      </c>
      <c r="D65" s="65">
        <f>ABS(LEFT(C65,2))</f>
        <v>30</v>
      </c>
      <c r="E65" s="65">
        <f>ABS(RIGHT(C65,2))</f>
        <v>51</v>
      </c>
      <c r="F65" s="66">
        <f>TIME(0,D65,E65)</f>
        <v>0.021423611111111112</v>
      </c>
    </row>
    <row r="66" spans="1:6" ht="12.75">
      <c r="A66" s="67" t="s">
        <v>269</v>
      </c>
      <c r="B66" s="63" t="str">
        <f>TEXT(A66,"[hh]:mm:ss,00")</f>
        <v>31:39:00,00</v>
      </c>
      <c r="C66" s="64" t="str">
        <f>LEFT(B66,5)</f>
        <v>31:39</v>
      </c>
      <c r="D66" s="65">
        <f>ABS(LEFT(C66,2))</f>
        <v>31</v>
      </c>
      <c r="E66" s="65">
        <f>ABS(RIGHT(C66,2))</f>
        <v>39</v>
      </c>
      <c r="F66" s="66">
        <f>TIME(0,D66,E66)</f>
        <v>0.021979166666666668</v>
      </c>
    </row>
    <row r="67" spans="1:6" ht="12.75">
      <c r="A67" s="67" t="s">
        <v>270</v>
      </c>
      <c r="B67" s="63" t="str">
        <f>TEXT(A67,"[hh]:mm:ss,00")</f>
        <v>34:37:00,00</v>
      </c>
      <c r="C67" s="64" t="str">
        <f>LEFT(B67,5)</f>
        <v>34:37</v>
      </c>
      <c r="D67" s="65">
        <f>ABS(LEFT(C67,2))</f>
        <v>34</v>
      </c>
      <c r="E67" s="65">
        <f>ABS(RIGHT(C67,2))</f>
        <v>37</v>
      </c>
      <c r="F67" s="66">
        <f>TIME(0,D67,E67)</f>
        <v>0.024039351851851853</v>
      </c>
    </row>
    <row r="68" spans="1:6" ht="12.75">
      <c r="A68" s="67" t="s">
        <v>271</v>
      </c>
      <c r="B68" s="63" t="str">
        <f>TEXT(A68,"[hh]:mm:ss,00")</f>
        <v>35:57:00,00</v>
      </c>
      <c r="C68" s="64" t="str">
        <f>LEFT(B68,5)</f>
        <v>35:57</v>
      </c>
      <c r="D68" s="65">
        <f>ABS(LEFT(C68,2))</f>
        <v>35</v>
      </c>
      <c r="E68" s="65">
        <f>ABS(RIGHT(C68,2))</f>
        <v>57</v>
      </c>
      <c r="F68" s="66">
        <f>TIME(0,D68,E68)</f>
        <v>0.024965277777777777</v>
      </c>
    </row>
    <row r="69" spans="1:6" ht="12.75">
      <c r="A69" s="67" t="s">
        <v>272</v>
      </c>
      <c r="B69" s="63" t="str">
        <f>TEXT(A69,"[hh]:mm:ss,00")</f>
        <v>40:22:00,00</v>
      </c>
      <c r="C69" s="64" t="str">
        <f>LEFT(B69,5)</f>
        <v>40:22</v>
      </c>
      <c r="D69" s="65">
        <f>ABS(LEFT(C69,2))</f>
        <v>40</v>
      </c>
      <c r="E69" s="65">
        <f>ABS(RIGHT(C69,2))</f>
        <v>22</v>
      </c>
      <c r="F69" s="66">
        <f>TIME(0,D69,E69)</f>
        <v>0.02803240740740741</v>
      </c>
    </row>
    <row r="70" spans="2:6" ht="12.75">
      <c r="B70" s="63" t="str">
        <f>TEXT(A70,"[hh]:mm:ss,00")</f>
        <v>00:00:00,00</v>
      </c>
      <c r="C70" s="64" t="str">
        <f>LEFT(B70,5)</f>
        <v>00:00</v>
      </c>
      <c r="D70" s="65">
        <f>ABS(LEFT(C70,2))</f>
        <v>0</v>
      </c>
      <c r="E70" s="65">
        <f>ABS(RIGHT(C70,2))</f>
        <v>0</v>
      </c>
      <c r="F70" s="66">
        <f>TIME(0,D70,E70)</f>
        <v>0</v>
      </c>
    </row>
    <row r="71" spans="1:6" ht="12.75">
      <c r="A71" s="67" t="s">
        <v>273</v>
      </c>
      <c r="B71" s="63" t="str">
        <f>TEXT(A71,"[hh]:mm:ss,00")</f>
        <v>29:57:00,00</v>
      </c>
      <c r="C71" s="64" t="str">
        <f>LEFT(B71,5)</f>
        <v>29:57</v>
      </c>
      <c r="D71" s="65">
        <f>ABS(LEFT(C71,2))</f>
        <v>29</v>
      </c>
      <c r="E71" s="65">
        <f>ABS(RIGHT(C71,2))</f>
        <v>57</v>
      </c>
      <c r="F71" s="66">
        <f>TIME(0,D71,E71)</f>
        <v>0.02079861111111111</v>
      </c>
    </row>
    <row r="72" spans="1:6" ht="12.75">
      <c r="A72" s="67" t="s">
        <v>274</v>
      </c>
      <c r="B72" s="63" t="str">
        <f>TEXT(A72,"[hh]:mm:ss,00")</f>
        <v>31:25:00,00</v>
      </c>
      <c r="C72" s="64" t="str">
        <f>LEFT(B72,5)</f>
        <v>31:25</v>
      </c>
      <c r="D72" s="65">
        <f>ABS(LEFT(C72,2))</f>
        <v>31</v>
      </c>
      <c r="E72" s="65">
        <f>ABS(RIGHT(C72,2))</f>
        <v>25</v>
      </c>
      <c r="F72" s="66">
        <f>TIME(0,D72,E72)</f>
        <v>0.02181712962962963</v>
      </c>
    </row>
    <row r="73" spans="1:6" ht="12.75">
      <c r="A73" s="67" t="s">
        <v>275</v>
      </c>
      <c r="B73" s="63" t="str">
        <f>TEXT(A73,"[hh]:mm:ss,00")</f>
        <v>31:35:00,00</v>
      </c>
      <c r="C73" s="64" t="str">
        <f>LEFT(B73,5)</f>
        <v>31:35</v>
      </c>
      <c r="D73" s="65">
        <f>ABS(LEFT(C73,2))</f>
        <v>31</v>
      </c>
      <c r="E73" s="65">
        <f>ABS(RIGHT(C73,2))</f>
        <v>35</v>
      </c>
      <c r="F73" s="66">
        <f>TIME(0,D73,E73)</f>
        <v>0.02193287037037037</v>
      </c>
    </row>
    <row r="74" spans="1:6" ht="12.75">
      <c r="A74" s="67" t="s">
        <v>276</v>
      </c>
      <c r="B74" s="63" t="str">
        <f>TEXT(A74,"[hh]:mm:ss,00")</f>
        <v>34:08:00,00</v>
      </c>
      <c r="C74" s="64" t="str">
        <f>LEFT(B74,5)</f>
        <v>34:08</v>
      </c>
      <c r="D74" s="65">
        <f>ABS(LEFT(C74,2))</f>
        <v>34</v>
      </c>
      <c r="E74" s="65">
        <f>ABS(RIGHT(C74,2))</f>
        <v>8</v>
      </c>
      <c r="F74" s="66">
        <f>TIME(0,D74,E74)</f>
        <v>0.023703703703703703</v>
      </c>
    </row>
    <row r="75" spans="1:6" ht="12.75">
      <c r="A75" s="67" t="s">
        <v>277</v>
      </c>
      <c r="B75" s="63" t="str">
        <f>TEXT(A75,"[hh]:mm:ss,00")</f>
        <v>35:56:00,00</v>
      </c>
      <c r="C75" s="64" t="str">
        <f>LEFT(B75,5)</f>
        <v>35:56</v>
      </c>
      <c r="D75" s="65">
        <f>ABS(LEFT(C75,2))</f>
        <v>35</v>
      </c>
      <c r="E75" s="65">
        <f>ABS(RIGHT(C75,2))</f>
        <v>56</v>
      </c>
      <c r="F75" s="66">
        <f>TIME(0,D75,E75)</f>
        <v>0.024953703703703704</v>
      </c>
    </row>
    <row r="76" spans="1:6" ht="12.75">
      <c r="A76" s="67" t="s">
        <v>278</v>
      </c>
      <c r="B76" s="63" t="str">
        <f>TEXT(A76,"[hh]:mm:ss,00")</f>
        <v>36:33:00,00</v>
      </c>
      <c r="C76" s="64" t="str">
        <f>LEFT(B76,5)</f>
        <v>36:33</v>
      </c>
      <c r="D76" s="65">
        <f>ABS(LEFT(C76,2))</f>
        <v>36</v>
      </c>
      <c r="E76" s="65">
        <f>ABS(RIGHT(C76,2))</f>
        <v>33</v>
      </c>
      <c r="F76" s="66">
        <f>TIME(0,D76,E76)</f>
        <v>0.025381944444444443</v>
      </c>
    </row>
    <row r="77" spans="1:6" ht="12.75">
      <c r="A77" s="67" t="s">
        <v>279</v>
      </c>
      <c r="B77" s="63" t="str">
        <f>TEXT(A77,"[hh]:mm:ss,00")</f>
        <v>37:18:00,00</v>
      </c>
      <c r="C77" s="64" t="str">
        <f>LEFT(B77,5)</f>
        <v>37:18</v>
      </c>
      <c r="D77" s="65">
        <f>ABS(LEFT(C77,2))</f>
        <v>37</v>
      </c>
      <c r="E77" s="65">
        <f>ABS(RIGHT(C77,2))</f>
        <v>18</v>
      </c>
      <c r="F77" s="66">
        <f>TIME(0,D77,E77)</f>
        <v>0.025902777777777778</v>
      </c>
    </row>
    <row r="78" spans="2:6" ht="12.75">
      <c r="B78" s="63" t="str">
        <f>TEXT(A78,"[hh]:mm:ss,00")</f>
        <v>00:00:00,00</v>
      </c>
      <c r="C78" s="64" t="str">
        <f>LEFT(B78,5)</f>
        <v>00:00</v>
      </c>
      <c r="D78" s="65">
        <f>ABS(LEFT(C78,2))</f>
        <v>0</v>
      </c>
      <c r="E78" s="65">
        <f>ABS(RIGHT(C78,2))</f>
        <v>0</v>
      </c>
      <c r="F78" s="66">
        <f>TIME(0,D78,E78)</f>
        <v>0</v>
      </c>
    </row>
    <row r="79" spans="1:6" ht="12.75">
      <c r="A79" s="67" t="s">
        <v>280</v>
      </c>
      <c r="B79" s="63" t="str">
        <f>TEXT(A79,"[hh]:mm:ss,00")</f>
        <v>37:19:00,00</v>
      </c>
      <c r="C79" s="64" t="str">
        <f>LEFT(B79,5)</f>
        <v>37:19</v>
      </c>
      <c r="D79" s="65">
        <f>ABS(LEFT(C79,2))</f>
        <v>37</v>
      </c>
      <c r="E79" s="65">
        <f>ABS(RIGHT(C79,2))</f>
        <v>19</v>
      </c>
      <c r="F79" s="66">
        <f>TIME(0,D79,E79)</f>
        <v>0.02591435185185185</v>
      </c>
    </row>
    <row r="80" spans="1:6" ht="12.75">
      <c r="A80" s="67" t="s">
        <v>281</v>
      </c>
      <c r="B80" s="63" t="str">
        <f>TEXT(A80,"[hh]:mm:ss,00")</f>
        <v>37:41:00,00</v>
      </c>
      <c r="C80" s="64" t="str">
        <f>LEFT(B80,5)</f>
        <v>37:41</v>
      </c>
      <c r="D80" s="65">
        <f>ABS(LEFT(C80,2))</f>
        <v>37</v>
      </c>
      <c r="E80" s="65">
        <f>ABS(RIGHT(C80,2))</f>
        <v>41</v>
      </c>
      <c r="F80" s="66">
        <f>TIME(0,D80,E80)</f>
        <v>0.02616898148148148</v>
      </c>
    </row>
    <row r="81" spans="1:6" ht="12.75">
      <c r="A81" s="67" t="s">
        <v>282</v>
      </c>
      <c r="B81" s="63" t="str">
        <f>TEXT(A81,"[hh]:mm:ss,00")</f>
        <v>39:40:00,00</v>
      </c>
      <c r="C81" s="64" t="str">
        <f>LEFT(B81,5)</f>
        <v>39:40</v>
      </c>
      <c r="D81" s="65">
        <f>ABS(LEFT(C81,2))</f>
        <v>39</v>
      </c>
      <c r="E81" s="65">
        <f>ABS(RIGHT(C81,2))</f>
        <v>40</v>
      </c>
      <c r="F81" s="66">
        <f>TIME(0,D81,E81)</f>
        <v>0.027546296296296298</v>
      </c>
    </row>
    <row r="82" spans="1:6" ht="12.75">
      <c r="A82" s="67" t="s">
        <v>283</v>
      </c>
      <c r="B82" s="63" t="str">
        <f>TEXT(A82,"[hh]:mm:ss,00")</f>
        <v>41:07:00,00</v>
      </c>
      <c r="C82" s="64" t="str">
        <f>LEFT(B82,5)</f>
        <v>41:07</v>
      </c>
      <c r="D82" s="65">
        <f>ABS(LEFT(C82,2))</f>
        <v>41</v>
      </c>
      <c r="E82" s="65">
        <f>ABS(RIGHT(C82,2))</f>
        <v>7</v>
      </c>
      <c r="F82" s="66">
        <f>TIME(0,D82,E82)</f>
        <v>0.02855324074074074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Halbrštatová</dc:creator>
  <cp:keywords/>
  <dc:description/>
  <cp:lastModifiedBy/>
  <cp:lastPrinted>2016-10-06T20:49:31Z</cp:lastPrinted>
  <dcterms:created xsi:type="dcterms:W3CDTF">2008-11-08T15:19:06Z</dcterms:created>
  <dcterms:modified xsi:type="dcterms:W3CDTF">2017-11-03T16:41:17Z</dcterms:modified>
  <cp:category/>
  <cp:version/>
  <cp:contentType/>
  <cp:contentStatus/>
  <cp:revision>184</cp:revision>
</cp:coreProperties>
</file>